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35" firstSheet="5" activeTab="5"/>
  </bookViews>
  <sheets>
    <sheet name="DIVISION 1" sheetId="1" r:id="rId1"/>
    <sheet name="DIVISION  2" sheetId="4" r:id="rId2"/>
    <sheet name="DIVISION  3" sheetId="5" r:id="rId3"/>
    <sheet name="DIVISION  4" sheetId="6" r:id="rId4"/>
    <sheet name="EQUIPES D4 SAISON N+1" sheetId="8" r:id="rId5"/>
    <sheet name="DIVISION 5" sheetId="7" r:id="rId6"/>
    <sheet name="EQUIPES D5 SAISON N+1 COMPARAT " sheetId="10" r:id="rId7"/>
    <sheet name="EQUIPES D5 SAISON N+1  (2)" sheetId="11" r:id="rId8"/>
  </sheets>
  <calcPr calcId="162913"/>
</workbook>
</file>

<file path=xl/calcChain.xml><?xml version="1.0" encoding="utf-8"?>
<calcChain xmlns="http://schemas.openxmlformats.org/spreadsheetml/2006/main">
  <c r="K48" i="11" l="1"/>
  <c r="K49" i="11"/>
  <c r="K50" i="11" s="1"/>
  <c r="K52" i="11"/>
  <c r="K53" i="11" s="1"/>
  <c r="K54" i="11" s="1"/>
  <c r="K55" i="11" s="1"/>
  <c r="K56" i="11" s="1"/>
  <c r="K57" i="11" s="1"/>
  <c r="K58" i="11" s="1"/>
  <c r="K59" i="11" s="1"/>
  <c r="K60" i="11" s="1"/>
  <c r="K61" i="11" s="1"/>
  <c r="K63" i="11"/>
  <c r="K64" i="11"/>
  <c r="K65" i="11" s="1"/>
  <c r="K67" i="11"/>
  <c r="K69" i="11"/>
  <c r="K70" i="11"/>
  <c r="K71" i="11" s="1"/>
  <c r="K72" i="11" s="1"/>
  <c r="M27" i="11" l="1"/>
  <c r="M28" i="11" s="1"/>
  <c r="M29" i="11" s="1"/>
  <c r="M30" i="11" s="1"/>
  <c r="M31" i="11" s="1"/>
  <c r="M32" i="11" s="1"/>
  <c r="M33" i="11" s="1"/>
  <c r="K11" i="11"/>
  <c r="K12" i="11" s="1"/>
  <c r="K13" i="11" s="1"/>
  <c r="K14" i="11" s="1"/>
  <c r="K15" i="11" s="1"/>
  <c r="K16" i="11" s="1"/>
  <c r="K17" i="11" s="1"/>
  <c r="K18" i="11" s="1"/>
  <c r="K19" i="11" s="1"/>
  <c r="K20" i="11" s="1"/>
  <c r="N82" i="11"/>
  <c r="N81" i="11"/>
  <c r="N83" i="11" s="1"/>
  <c r="Q78" i="11"/>
  <c r="E78" i="11"/>
  <c r="K6" i="11"/>
  <c r="K7" i="11" s="1"/>
  <c r="G6" i="1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G72" i="11" l="1"/>
  <c r="M5" i="11"/>
  <c r="M6" i="11" s="1"/>
  <c r="M7" i="11" s="1"/>
  <c r="M8" i="11" s="1"/>
  <c r="M9" i="11" s="1"/>
  <c r="M10" i="11" s="1"/>
  <c r="M11" i="11" s="1"/>
  <c r="M12" i="11" s="1"/>
  <c r="M13" i="11" s="1"/>
  <c r="M14" i="11" s="1"/>
  <c r="M15" i="11" s="1"/>
  <c r="M16" i="11" s="1"/>
  <c r="M17" i="11" s="1"/>
  <c r="K25" i="1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21" i="11"/>
  <c r="K22" i="11" s="1"/>
  <c r="K23" i="11" s="1"/>
  <c r="K24" i="11" s="1"/>
  <c r="J68" i="5"/>
  <c r="D68" i="5"/>
  <c r="C68" i="5"/>
  <c r="K41" i="11" l="1"/>
  <c r="K42" i="11"/>
  <c r="K43" i="11" s="1"/>
  <c r="K44" i="11" s="1"/>
  <c r="K45" i="11" s="1"/>
  <c r="A162" i="7"/>
  <c r="A135" i="6"/>
  <c r="A104" i="5"/>
  <c r="A61" i="4"/>
  <c r="L14" i="4"/>
  <c r="L30" i="4" s="1"/>
  <c r="L46" i="4" s="1"/>
  <c r="L28" i="1"/>
  <c r="K78" i="11" l="1"/>
  <c r="J80" i="11" s="1"/>
  <c r="Q80" i="11" s="1"/>
  <c r="L13" i="5"/>
  <c r="C39" i="4"/>
  <c r="C32" i="4"/>
  <c r="L14" i="6" l="1"/>
  <c r="L28" i="5"/>
  <c r="L43" i="5" s="1"/>
  <c r="L58" i="5" s="1"/>
  <c r="L73" i="5" s="1"/>
  <c r="L88" i="5" s="1"/>
  <c r="J108" i="7"/>
  <c r="D108" i="7"/>
  <c r="C108" i="7"/>
  <c r="J82" i="5"/>
  <c r="D82" i="5"/>
  <c r="C82" i="5"/>
  <c r="J34" i="5"/>
  <c r="D34" i="5"/>
  <c r="C34" i="5"/>
  <c r="K14" i="4"/>
  <c r="J39" i="4"/>
  <c r="D39" i="4"/>
  <c r="J32" i="4"/>
  <c r="D32" i="4"/>
  <c r="L12" i="7" l="1"/>
  <c r="L27" i="7" s="1"/>
  <c r="L42" i="7" s="1"/>
  <c r="L57" i="7" s="1"/>
  <c r="L72" i="7" s="1"/>
  <c r="L87" i="7" s="1"/>
  <c r="L102" i="7" s="1"/>
  <c r="L117" i="7" s="1"/>
  <c r="L132" i="7" s="1"/>
  <c r="L147" i="7" s="1"/>
  <c r="L29" i="6"/>
  <c r="L44" i="6" s="1"/>
  <c r="L59" i="6" s="1"/>
  <c r="L74" i="6" s="1"/>
  <c r="L89" i="6" s="1"/>
  <c r="L104" i="6" s="1"/>
  <c r="L119" i="6" s="1"/>
  <c r="J1" i="4"/>
  <c r="J1" i="5" s="1"/>
  <c r="J1" i="6" s="1"/>
  <c r="J1" i="7" s="1"/>
  <c r="J157" i="7"/>
  <c r="D157" i="7"/>
  <c r="C157" i="7"/>
  <c r="J101" i="6"/>
  <c r="J36" i="6"/>
  <c r="D36" i="6"/>
  <c r="C36" i="6"/>
  <c r="J143" i="7" l="1"/>
  <c r="J113" i="7"/>
  <c r="J52" i="4"/>
  <c r="D52" i="4"/>
  <c r="C52" i="4"/>
  <c r="J33" i="4"/>
  <c r="D33" i="4"/>
  <c r="C33" i="4"/>
  <c r="C159" i="7" l="1"/>
  <c r="C158" i="7"/>
  <c r="C156" i="7"/>
  <c r="C155" i="7"/>
  <c r="C154" i="7"/>
  <c r="C153" i="7"/>
  <c r="C152" i="7"/>
  <c r="C151" i="7"/>
  <c r="C150" i="7"/>
  <c r="C149" i="7"/>
  <c r="C148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4" i="7"/>
  <c r="C113" i="7"/>
  <c r="C112" i="7"/>
  <c r="C111" i="7"/>
  <c r="C110" i="7"/>
  <c r="C109" i="7"/>
  <c r="C107" i="7"/>
  <c r="C106" i="7"/>
  <c r="C105" i="7"/>
  <c r="C104" i="7"/>
  <c r="C103" i="7"/>
  <c r="C99" i="7"/>
  <c r="C98" i="7"/>
  <c r="C97" i="7"/>
  <c r="C96" i="7"/>
  <c r="C95" i="7"/>
  <c r="C94" i="7"/>
  <c r="C93" i="7"/>
  <c r="C92" i="7"/>
  <c r="C91" i="7"/>
  <c r="C90" i="7"/>
  <c r="C89" i="7"/>
  <c r="C88" i="7"/>
  <c r="C84" i="7"/>
  <c r="C83" i="7"/>
  <c r="C82" i="7"/>
  <c r="C81" i="7"/>
  <c r="C80" i="7"/>
  <c r="C79" i="7"/>
  <c r="C78" i="7"/>
  <c r="C77" i="7"/>
  <c r="C76" i="7"/>
  <c r="C75" i="7"/>
  <c r="C74" i="7"/>
  <c r="C73" i="7"/>
  <c r="C69" i="7"/>
  <c r="C68" i="7"/>
  <c r="C67" i="7"/>
  <c r="C66" i="7"/>
  <c r="C65" i="7"/>
  <c r="C64" i="7"/>
  <c r="C63" i="7"/>
  <c r="C62" i="7"/>
  <c r="C61" i="7"/>
  <c r="C60" i="7"/>
  <c r="C59" i="7"/>
  <c r="C58" i="7"/>
  <c r="C54" i="7"/>
  <c r="C53" i="7"/>
  <c r="C52" i="7"/>
  <c r="C51" i="7"/>
  <c r="C50" i="7"/>
  <c r="C49" i="7"/>
  <c r="C48" i="7"/>
  <c r="C47" i="7"/>
  <c r="C46" i="7"/>
  <c r="C45" i="7"/>
  <c r="C44" i="7"/>
  <c r="C43" i="7"/>
  <c r="C39" i="7"/>
  <c r="C38" i="7"/>
  <c r="C37" i="7"/>
  <c r="C36" i="7"/>
  <c r="C35" i="7"/>
  <c r="C34" i="7"/>
  <c r="C33" i="7"/>
  <c r="C32" i="7"/>
  <c r="C31" i="7"/>
  <c r="C30" i="7"/>
  <c r="C29" i="7"/>
  <c r="C28" i="7"/>
  <c r="C24" i="7"/>
  <c r="C23" i="7"/>
  <c r="C22" i="7"/>
  <c r="C21" i="7"/>
  <c r="C20" i="7"/>
  <c r="C19" i="7"/>
  <c r="C18" i="7"/>
  <c r="C17" i="7"/>
  <c r="C16" i="7"/>
  <c r="C15" i="7"/>
  <c r="C14" i="7"/>
  <c r="C13" i="7"/>
  <c r="J2" i="4"/>
  <c r="J2" i="5" s="1"/>
  <c r="M13" i="5" s="1"/>
  <c r="M28" i="5" s="1"/>
  <c r="M43" i="5" s="1"/>
  <c r="M58" i="5" s="1"/>
  <c r="M73" i="5" s="1"/>
  <c r="M88" i="5" s="1"/>
  <c r="M12" i="1"/>
  <c r="M28" i="1" s="1"/>
  <c r="J131" i="6"/>
  <c r="J71" i="6"/>
  <c r="M14" i="4" l="1"/>
  <c r="M30" i="4" s="1"/>
  <c r="M46" i="4" s="1"/>
  <c r="J2" i="6"/>
  <c r="D113" i="7"/>
  <c r="D114" i="7"/>
  <c r="J2" i="7" l="1"/>
  <c r="M12" i="7" s="1"/>
  <c r="M27" i="7" s="1"/>
  <c r="M42" i="7" s="1"/>
  <c r="M57" i="7" s="1"/>
  <c r="M72" i="7" s="1"/>
  <c r="M87" i="7" s="1"/>
  <c r="M102" i="7" s="1"/>
  <c r="M117" i="7" s="1"/>
  <c r="M132" i="7" s="1"/>
  <c r="M147" i="7" s="1"/>
  <c r="M14" i="6"/>
  <c r="M29" i="6" s="1"/>
  <c r="M44" i="6" s="1"/>
  <c r="M59" i="6" s="1"/>
  <c r="M74" i="6" s="1"/>
  <c r="M89" i="6" s="1"/>
  <c r="M104" i="6" s="1"/>
  <c r="M119" i="6" s="1"/>
  <c r="C10" i="5"/>
  <c r="D7" i="1"/>
  <c r="G3" i="4"/>
  <c r="C131" i="6"/>
  <c r="C130" i="6"/>
  <c r="C129" i="6"/>
  <c r="C128" i="6"/>
  <c r="C127" i="6"/>
  <c r="C126" i="6"/>
  <c r="C125" i="6"/>
  <c r="C124" i="6"/>
  <c r="C123" i="6"/>
  <c r="C122" i="6"/>
  <c r="C121" i="6"/>
  <c r="C120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1" i="6"/>
  <c r="C100" i="6"/>
  <c r="C99" i="6"/>
  <c r="C98" i="6"/>
  <c r="C97" i="6"/>
  <c r="C96" i="6"/>
  <c r="C95" i="6"/>
  <c r="C94" i="6"/>
  <c r="C93" i="6"/>
  <c r="C92" i="6"/>
  <c r="C91" i="6"/>
  <c r="C90" i="6"/>
  <c r="C86" i="6"/>
  <c r="C85" i="6"/>
  <c r="C84" i="6"/>
  <c r="C83" i="6"/>
  <c r="C82" i="6"/>
  <c r="C81" i="6"/>
  <c r="C80" i="6"/>
  <c r="C79" i="6"/>
  <c r="C78" i="6"/>
  <c r="C77" i="6"/>
  <c r="C76" i="6"/>
  <c r="C75" i="6"/>
  <c r="C71" i="6"/>
  <c r="C70" i="6"/>
  <c r="C69" i="6"/>
  <c r="C68" i="6"/>
  <c r="C67" i="6"/>
  <c r="C66" i="6"/>
  <c r="C65" i="6"/>
  <c r="C64" i="6"/>
  <c r="C63" i="6"/>
  <c r="C62" i="6"/>
  <c r="C61" i="6"/>
  <c r="C60" i="6"/>
  <c r="C56" i="6"/>
  <c r="C55" i="6"/>
  <c r="C54" i="6"/>
  <c r="C53" i="6"/>
  <c r="C52" i="6"/>
  <c r="C51" i="6"/>
  <c r="C50" i="6"/>
  <c r="C49" i="6"/>
  <c r="C48" i="6"/>
  <c r="C47" i="6"/>
  <c r="C46" i="6"/>
  <c r="C45" i="6"/>
  <c r="C41" i="6"/>
  <c r="C40" i="6"/>
  <c r="C39" i="6"/>
  <c r="C38" i="6"/>
  <c r="C37" i="6"/>
  <c r="C35" i="6"/>
  <c r="C34" i="6"/>
  <c r="C33" i="6"/>
  <c r="C32" i="6"/>
  <c r="C31" i="6"/>
  <c r="C30" i="6"/>
  <c r="C26" i="6"/>
  <c r="C25" i="6"/>
  <c r="C24" i="6"/>
  <c r="C23" i="6"/>
  <c r="C22" i="6"/>
  <c r="C21" i="6"/>
  <c r="C20" i="6"/>
  <c r="C19" i="6"/>
  <c r="C18" i="6"/>
  <c r="C17" i="6"/>
  <c r="C16" i="6"/>
  <c r="C15" i="6"/>
  <c r="C100" i="5"/>
  <c r="C99" i="5"/>
  <c r="C98" i="5"/>
  <c r="C97" i="5"/>
  <c r="C96" i="5"/>
  <c r="C95" i="5"/>
  <c r="C94" i="5"/>
  <c r="C93" i="5"/>
  <c r="C92" i="5"/>
  <c r="C91" i="5"/>
  <c r="C90" i="5"/>
  <c r="C89" i="5"/>
  <c r="C85" i="5"/>
  <c r="C84" i="5"/>
  <c r="C83" i="5"/>
  <c r="C81" i="5"/>
  <c r="C80" i="5"/>
  <c r="C79" i="5"/>
  <c r="C78" i="5"/>
  <c r="C77" i="5"/>
  <c r="C76" i="5"/>
  <c r="C75" i="5"/>
  <c r="C74" i="5"/>
  <c r="C70" i="5"/>
  <c r="C69" i="5"/>
  <c r="C67" i="5"/>
  <c r="C66" i="5"/>
  <c r="C65" i="5"/>
  <c r="C64" i="5"/>
  <c r="C63" i="5"/>
  <c r="C62" i="5"/>
  <c r="C61" i="5"/>
  <c r="C60" i="5"/>
  <c r="C59" i="5"/>
  <c r="C55" i="5"/>
  <c r="C54" i="5"/>
  <c r="C53" i="5"/>
  <c r="C52" i="5"/>
  <c r="C51" i="5"/>
  <c r="C50" i="5"/>
  <c r="C49" i="5"/>
  <c r="C48" i="5"/>
  <c r="C47" i="5"/>
  <c r="C46" i="5"/>
  <c r="C45" i="5"/>
  <c r="C44" i="5"/>
  <c r="C40" i="5"/>
  <c r="C39" i="5"/>
  <c r="C38" i="5"/>
  <c r="C37" i="5"/>
  <c r="C36" i="5"/>
  <c r="C35" i="5"/>
  <c r="C33" i="5"/>
  <c r="C32" i="5"/>
  <c r="C31" i="5"/>
  <c r="C30" i="5"/>
  <c r="C29" i="5"/>
  <c r="C25" i="5"/>
  <c r="C24" i="5"/>
  <c r="C23" i="5"/>
  <c r="C22" i="5"/>
  <c r="C21" i="5"/>
  <c r="C20" i="5"/>
  <c r="C19" i="5"/>
  <c r="C18" i="5"/>
  <c r="C17" i="5"/>
  <c r="C16" i="5"/>
  <c r="C15" i="5"/>
  <c r="C14" i="5"/>
  <c r="C58" i="4"/>
  <c r="C57" i="4"/>
  <c r="C56" i="4"/>
  <c r="C55" i="4"/>
  <c r="C54" i="4"/>
  <c r="C53" i="4"/>
  <c r="C51" i="4"/>
  <c r="C50" i="4"/>
  <c r="C49" i="4"/>
  <c r="C48" i="4"/>
  <c r="C47" i="4"/>
  <c r="C42" i="4"/>
  <c r="C41" i="4"/>
  <c r="C40" i="4"/>
  <c r="C38" i="4"/>
  <c r="C37" i="4"/>
  <c r="C36" i="4"/>
  <c r="C35" i="4"/>
  <c r="C34" i="4"/>
  <c r="C31" i="4"/>
  <c r="C26" i="4"/>
  <c r="C25" i="4"/>
  <c r="C24" i="4"/>
  <c r="C23" i="4"/>
  <c r="C22" i="4"/>
  <c r="C21" i="4"/>
  <c r="C20" i="4"/>
  <c r="C19" i="4"/>
  <c r="C18" i="4"/>
  <c r="C17" i="4"/>
  <c r="C16" i="4"/>
  <c r="C15" i="4"/>
  <c r="C40" i="1"/>
  <c r="C39" i="1"/>
  <c r="C38" i="1"/>
  <c r="C37" i="1"/>
  <c r="C36" i="1"/>
  <c r="C35" i="1"/>
  <c r="C34" i="1"/>
  <c r="C33" i="1"/>
  <c r="C32" i="1"/>
  <c r="C31" i="1"/>
  <c r="C30" i="1"/>
  <c r="C29" i="1"/>
  <c r="C24" i="1"/>
  <c r="C14" i="1"/>
  <c r="C15" i="1"/>
  <c r="C16" i="1"/>
  <c r="C17" i="1"/>
  <c r="C18" i="1"/>
  <c r="C19" i="1"/>
  <c r="C20" i="1"/>
  <c r="C21" i="1"/>
  <c r="C22" i="1"/>
  <c r="C23" i="1"/>
  <c r="C13" i="1"/>
  <c r="D143" i="7"/>
  <c r="C4" i="7" l="1"/>
  <c r="C5" i="6"/>
  <c r="C11" i="6" s="1"/>
  <c r="J112" i="7" l="1"/>
  <c r="D112" i="7"/>
  <c r="J70" i="6"/>
  <c r="D70" i="6"/>
  <c r="J69" i="6"/>
  <c r="D69" i="6"/>
  <c r="J55" i="6"/>
  <c r="D55" i="6"/>
  <c r="J54" i="6"/>
  <c r="D54" i="6"/>
  <c r="J53" i="6"/>
  <c r="D53" i="6"/>
  <c r="J56" i="6" l="1"/>
  <c r="D56" i="6"/>
  <c r="J65" i="5"/>
  <c r="D65" i="5"/>
  <c r="J61" i="5"/>
  <c r="D61" i="5"/>
  <c r="J38" i="4"/>
  <c r="D38" i="4"/>
  <c r="J35" i="4"/>
  <c r="D35" i="4"/>
  <c r="G3" i="1" l="1"/>
  <c r="C3" i="5"/>
  <c r="C3" i="7"/>
  <c r="B3" i="7"/>
  <c r="C3" i="6"/>
  <c r="B3" i="6"/>
  <c r="B3" i="5"/>
  <c r="B3" i="4"/>
  <c r="G3" i="5"/>
  <c r="D19" i="5" l="1"/>
  <c r="J19" i="5"/>
  <c r="D20" i="5"/>
  <c r="J20" i="5"/>
  <c r="D21" i="5"/>
  <c r="J21" i="5"/>
  <c r="K30" i="4"/>
  <c r="K46" i="4" s="1"/>
  <c r="K28" i="1"/>
  <c r="E78" i="10" l="1"/>
  <c r="R72" i="8"/>
  <c r="O75" i="8" s="1"/>
  <c r="L72" i="8"/>
  <c r="H75" i="8" s="1"/>
  <c r="E72" i="8"/>
  <c r="B75" i="8" s="1"/>
  <c r="N82" i="10" l="1"/>
  <c r="N81" i="10"/>
  <c r="Q78" i="10"/>
  <c r="K6" i="10"/>
  <c r="K7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6" i="10" l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22" i="10"/>
  <c r="K23" i="10" s="1"/>
  <c r="K24" i="10" s="1"/>
  <c r="K25" i="10" s="1"/>
  <c r="N83" i="10"/>
  <c r="G3" i="6"/>
  <c r="K43" i="10" l="1"/>
  <c r="K44" i="10" s="1"/>
  <c r="K45" i="10" s="1"/>
  <c r="K46" i="10" s="1"/>
  <c r="K49" i="10" s="1"/>
  <c r="K50" i="10" s="1"/>
  <c r="K51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6" i="10" s="1"/>
  <c r="K67" i="10" s="1"/>
  <c r="K68" i="10" s="1"/>
  <c r="K71" i="10" s="1"/>
  <c r="K74" i="10" s="1"/>
  <c r="K75" i="10" s="1"/>
  <c r="K76" i="10" s="1"/>
  <c r="K77" i="10" s="1"/>
  <c r="K42" i="10"/>
  <c r="A60" i="4"/>
  <c r="A103" i="5" s="1"/>
  <c r="A134" i="6" s="1"/>
  <c r="A161" i="7" s="1"/>
  <c r="K78" i="10" l="1"/>
  <c r="J80" i="10" s="1"/>
  <c r="Q80" i="10" s="1"/>
  <c r="C5" i="5"/>
  <c r="C4" i="4" l="1"/>
  <c r="D8" i="4" s="1"/>
  <c r="C9" i="4" l="1"/>
  <c r="G6" i="10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N6" i="8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G6" i="8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J130" i="6"/>
  <c r="D130" i="6"/>
  <c r="J129" i="6"/>
  <c r="D129" i="6"/>
  <c r="J128" i="6"/>
  <c r="D128" i="6"/>
  <c r="J127" i="6"/>
  <c r="D127" i="6"/>
  <c r="J126" i="6"/>
  <c r="D126" i="6"/>
  <c r="J85" i="6"/>
  <c r="D85" i="6"/>
  <c r="J84" i="6"/>
  <c r="D84" i="6"/>
  <c r="J83" i="6"/>
  <c r="D83" i="6"/>
  <c r="J82" i="6"/>
  <c r="D82" i="6"/>
  <c r="J81" i="6"/>
  <c r="D81" i="6"/>
  <c r="J84" i="5"/>
  <c r="D84" i="5"/>
  <c r="J83" i="5"/>
  <c r="D83" i="5"/>
  <c r="J81" i="5"/>
  <c r="D81" i="5"/>
  <c r="J80" i="5"/>
  <c r="D80" i="5"/>
  <c r="J79" i="5"/>
  <c r="D79" i="5"/>
  <c r="J78" i="5"/>
  <c r="D78" i="5"/>
  <c r="G22" i="10" l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33" i="8"/>
  <c r="G34" i="8" s="1"/>
  <c r="G35" i="8" s="1"/>
  <c r="G36" i="8" s="1"/>
  <c r="G37" i="8" s="1"/>
  <c r="G38" i="8" s="1"/>
  <c r="G39" i="8" s="1"/>
  <c r="G40" i="8" s="1"/>
  <c r="J21" i="1"/>
  <c r="D21" i="1"/>
  <c r="J17" i="6"/>
  <c r="D17" i="6"/>
  <c r="J159" i="7"/>
  <c r="D159" i="7"/>
  <c r="J158" i="7"/>
  <c r="D158" i="7"/>
  <c r="J156" i="7"/>
  <c r="D156" i="7"/>
  <c r="J155" i="7"/>
  <c r="D155" i="7"/>
  <c r="J154" i="7"/>
  <c r="D154" i="7"/>
  <c r="J153" i="7"/>
  <c r="D153" i="7"/>
  <c r="J152" i="7"/>
  <c r="D152" i="7"/>
  <c r="J151" i="7"/>
  <c r="D151" i="7"/>
  <c r="J150" i="7"/>
  <c r="D150" i="7"/>
  <c r="J149" i="7"/>
  <c r="D149" i="7"/>
  <c r="A149" i="7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J148" i="7"/>
  <c r="D148" i="7"/>
  <c r="J89" i="7"/>
  <c r="D89" i="7"/>
  <c r="J21" i="7"/>
  <c r="J112" i="6"/>
  <c r="J144" i="7"/>
  <c r="D144" i="7"/>
  <c r="J142" i="7"/>
  <c r="D142" i="7"/>
  <c r="J141" i="7"/>
  <c r="D141" i="7"/>
  <c r="J140" i="7"/>
  <c r="D140" i="7"/>
  <c r="J139" i="7"/>
  <c r="D139" i="7"/>
  <c r="J138" i="7"/>
  <c r="D138" i="7"/>
  <c r="J137" i="7"/>
  <c r="D137" i="7"/>
  <c r="J136" i="7"/>
  <c r="D136" i="7"/>
  <c r="J135" i="7"/>
  <c r="D135" i="7"/>
  <c r="J134" i="7"/>
  <c r="D134" i="7"/>
  <c r="A134" i="7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J133" i="7"/>
  <c r="D133" i="7"/>
  <c r="J129" i="7"/>
  <c r="D129" i="7"/>
  <c r="J128" i="7"/>
  <c r="D128" i="7"/>
  <c r="J127" i="7"/>
  <c r="D127" i="7"/>
  <c r="J126" i="7"/>
  <c r="D126" i="7"/>
  <c r="J125" i="7"/>
  <c r="D125" i="7"/>
  <c r="J124" i="7"/>
  <c r="D124" i="7"/>
  <c r="J123" i="7"/>
  <c r="D123" i="7"/>
  <c r="J122" i="7"/>
  <c r="D122" i="7"/>
  <c r="J121" i="7"/>
  <c r="D121" i="7"/>
  <c r="J120" i="7"/>
  <c r="D120" i="7"/>
  <c r="J119" i="7"/>
  <c r="D119" i="7"/>
  <c r="A119" i="7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J118" i="7"/>
  <c r="D118" i="7"/>
  <c r="J111" i="7"/>
  <c r="D111" i="7"/>
  <c r="J110" i="7"/>
  <c r="D110" i="7"/>
  <c r="J109" i="7"/>
  <c r="D109" i="7"/>
  <c r="J107" i="7"/>
  <c r="D107" i="7"/>
  <c r="J106" i="7"/>
  <c r="D106" i="7"/>
  <c r="J105" i="7"/>
  <c r="D105" i="7"/>
  <c r="J104" i="7"/>
  <c r="D104" i="7"/>
  <c r="A104" i="7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J103" i="7"/>
  <c r="D103" i="7"/>
  <c r="J99" i="7"/>
  <c r="D99" i="7"/>
  <c r="J98" i="7"/>
  <c r="D98" i="7"/>
  <c r="J97" i="7"/>
  <c r="D97" i="7"/>
  <c r="J96" i="7"/>
  <c r="D96" i="7"/>
  <c r="J95" i="7"/>
  <c r="D95" i="7"/>
  <c r="J94" i="7"/>
  <c r="D94" i="7"/>
  <c r="J93" i="7"/>
  <c r="D93" i="7"/>
  <c r="J92" i="7"/>
  <c r="D92" i="7"/>
  <c r="J91" i="7"/>
  <c r="D91" i="7"/>
  <c r="J90" i="7"/>
  <c r="D90" i="7"/>
  <c r="A89" i="7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J88" i="7"/>
  <c r="D88" i="7"/>
  <c r="J83" i="7"/>
  <c r="D83" i="7"/>
  <c r="J82" i="7"/>
  <c r="D82" i="7"/>
  <c r="J81" i="7"/>
  <c r="D81" i="7"/>
  <c r="J80" i="7"/>
  <c r="D80" i="7"/>
  <c r="J79" i="7"/>
  <c r="D79" i="7"/>
  <c r="J78" i="7"/>
  <c r="D78" i="7"/>
  <c r="J77" i="7"/>
  <c r="D77" i="7"/>
  <c r="J76" i="7"/>
  <c r="D76" i="7"/>
  <c r="J75" i="7"/>
  <c r="D75" i="7"/>
  <c r="J74" i="7"/>
  <c r="D74" i="7"/>
  <c r="A74" i="7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J73" i="7"/>
  <c r="D73" i="7"/>
  <c r="J69" i="7"/>
  <c r="D69" i="7"/>
  <c r="J68" i="7"/>
  <c r="D68" i="7"/>
  <c r="J67" i="7"/>
  <c r="D67" i="7"/>
  <c r="J66" i="7"/>
  <c r="D66" i="7"/>
  <c r="J65" i="7"/>
  <c r="D65" i="7"/>
  <c r="J64" i="7"/>
  <c r="D64" i="7"/>
  <c r="J63" i="7"/>
  <c r="D63" i="7"/>
  <c r="J62" i="7"/>
  <c r="D62" i="7"/>
  <c r="J61" i="7"/>
  <c r="D61" i="7"/>
  <c r="J60" i="7"/>
  <c r="D60" i="7"/>
  <c r="J59" i="7"/>
  <c r="D59" i="7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J58" i="7"/>
  <c r="D58" i="7"/>
  <c r="J54" i="7"/>
  <c r="D54" i="7"/>
  <c r="J53" i="7"/>
  <c r="D53" i="7"/>
  <c r="J52" i="7"/>
  <c r="D52" i="7"/>
  <c r="J51" i="7"/>
  <c r="D51" i="7"/>
  <c r="J50" i="7"/>
  <c r="D50" i="7"/>
  <c r="J49" i="7"/>
  <c r="D49" i="7"/>
  <c r="J48" i="7"/>
  <c r="D48" i="7"/>
  <c r="J47" i="7"/>
  <c r="D47" i="7"/>
  <c r="J46" i="7"/>
  <c r="D46" i="7"/>
  <c r="J45" i="7"/>
  <c r="D45" i="7"/>
  <c r="J44" i="7"/>
  <c r="D44" i="7"/>
  <c r="A44" i="7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J43" i="7"/>
  <c r="D43" i="7"/>
  <c r="J39" i="7"/>
  <c r="D39" i="7"/>
  <c r="J38" i="7"/>
  <c r="D38" i="7"/>
  <c r="J37" i="7"/>
  <c r="D37" i="7"/>
  <c r="J36" i="7"/>
  <c r="D36" i="7"/>
  <c r="J35" i="7"/>
  <c r="D35" i="7"/>
  <c r="J34" i="7"/>
  <c r="D34" i="7"/>
  <c r="J33" i="7"/>
  <c r="D33" i="7"/>
  <c r="J32" i="7"/>
  <c r="D32" i="7"/>
  <c r="J31" i="7"/>
  <c r="D31" i="7"/>
  <c r="J30" i="7"/>
  <c r="D30" i="7"/>
  <c r="J29" i="7"/>
  <c r="D29" i="7"/>
  <c r="A29" i="7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J28" i="7"/>
  <c r="D28" i="7"/>
  <c r="J24" i="7"/>
  <c r="D24" i="7"/>
  <c r="J23" i="7"/>
  <c r="D23" i="7"/>
  <c r="J22" i="7"/>
  <c r="D22" i="7"/>
  <c r="D21" i="7"/>
  <c r="J20" i="7"/>
  <c r="D20" i="7"/>
  <c r="J19" i="7"/>
  <c r="D19" i="7"/>
  <c r="J18" i="7"/>
  <c r="D18" i="7"/>
  <c r="J17" i="7"/>
  <c r="D17" i="7"/>
  <c r="J16" i="7"/>
  <c r="D16" i="7"/>
  <c r="J15" i="7"/>
  <c r="D15" i="7"/>
  <c r="J14" i="7"/>
  <c r="D14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J13" i="7"/>
  <c r="D13" i="7"/>
  <c r="D131" i="6"/>
  <c r="D125" i="6"/>
  <c r="D124" i="6"/>
  <c r="D123" i="6"/>
  <c r="D122" i="6"/>
  <c r="D121" i="6"/>
  <c r="D120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1" i="6"/>
  <c r="D100" i="6"/>
  <c r="D99" i="6"/>
  <c r="D98" i="6"/>
  <c r="D97" i="6"/>
  <c r="D96" i="6"/>
  <c r="D95" i="6"/>
  <c r="D94" i="6"/>
  <c r="D93" i="6"/>
  <c r="D92" i="6"/>
  <c r="D91" i="6"/>
  <c r="D90" i="6"/>
  <c r="D86" i="6"/>
  <c r="D80" i="6"/>
  <c r="D79" i="6"/>
  <c r="D78" i="6"/>
  <c r="D77" i="6"/>
  <c r="D76" i="6"/>
  <c r="D75" i="6"/>
  <c r="D71" i="6"/>
  <c r="D68" i="6"/>
  <c r="D67" i="6"/>
  <c r="D66" i="6"/>
  <c r="D65" i="6"/>
  <c r="D64" i="6"/>
  <c r="D63" i="6"/>
  <c r="D62" i="6"/>
  <c r="D61" i="6"/>
  <c r="D60" i="6"/>
  <c r="D52" i="6"/>
  <c r="D51" i="6"/>
  <c r="D50" i="6"/>
  <c r="D49" i="6"/>
  <c r="D48" i="6"/>
  <c r="D47" i="6"/>
  <c r="D46" i="6"/>
  <c r="D45" i="6"/>
  <c r="D41" i="6"/>
  <c r="D40" i="6"/>
  <c r="D39" i="6"/>
  <c r="D38" i="6"/>
  <c r="D37" i="6"/>
  <c r="D35" i="6"/>
  <c r="D34" i="6"/>
  <c r="D33" i="6"/>
  <c r="D32" i="6"/>
  <c r="D31" i="6"/>
  <c r="D30" i="6"/>
  <c r="D16" i="6"/>
  <c r="D18" i="6"/>
  <c r="D19" i="6"/>
  <c r="D20" i="6"/>
  <c r="D21" i="6"/>
  <c r="D22" i="6"/>
  <c r="D23" i="6"/>
  <c r="D24" i="6"/>
  <c r="D25" i="6"/>
  <c r="D26" i="6"/>
  <c r="D15" i="6"/>
  <c r="J99" i="5"/>
  <c r="D100" i="5"/>
  <c r="D99" i="5"/>
  <c r="D98" i="5"/>
  <c r="D97" i="5"/>
  <c r="D96" i="5"/>
  <c r="D95" i="5"/>
  <c r="D94" i="5"/>
  <c r="D93" i="5"/>
  <c r="D92" i="5"/>
  <c r="D91" i="5"/>
  <c r="D90" i="5"/>
  <c r="D89" i="5"/>
  <c r="D85" i="5"/>
  <c r="D77" i="5"/>
  <c r="D76" i="5"/>
  <c r="D75" i="5"/>
  <c r="D74" i="5"/>
  <c r="D70" i="5"/>
  <c r="D69" i="5"/>
  <c r="D67" i="5"/>
  <c r="D66" i="5"/>
  <c r="D64" i="5"/>
  <c r="D63" i="5"/>
  <c r="D62" i="5"/>
  <c r="D60" i="5"/>
  <c r="D59" i="5"/>
  <c r="D55" i="5"/>
  <c r="D54" i="5"/>
  <c r="D53" i="5"/>
  <c r="D52" i="5"/>
  <c r="D51" i="5"/>
  <c r="D50" i="5"/>
  <c r="D49" i="5"/>
  <c r="D48" i="5"/>
  <c r="D47" i="5"/>
  <c r="D46" i="5"/>
  <c r="D45" i="5"/>
  <c r="D44" i="5"/>
  <c r="D40" i="5"/>
  <c r="D39" i="5"/>
  <c r="D38" i="5"/>
  <c r="D37" i="5"/>
  <c r="D36" i="5"/>
  <c r="D35" i="5"/>
  <c r="D33" i="5"/>
  <c r="D32" i="5"/>
  <c r="D31" i="5"/>
  <c r="D30" i="5"/>
  <c r="D29" i="5"/>
  <c r="D15" i="5"/>
  <c r="D16" i="5"/>
  <c r="D17" i="5"/>
  <c r="D18" i="5"/>
  <c r="D22" i="5"/>
  <c r="D23" i="5"/>
  <c r="D24" i="5"/>
  <c r="D25" i="5"/>
  <c r="D14" i="5"/>
  <c r="J53" i="4"/>
  <c r="D53" i="4"/>
  <c r="D58" i="4"/>
  <c r="D57" i="4"/>
  <c r="D56" i="4"/>
  <c r="D55" i="4"/>
  <c r="D54" i="4"/>
  <c r="D51" i="4"/>
  <c r="D50" i="4"/>
  <c r="D49" i="4"/>
  <c r="D48" i="4"/>
  <c r="D47" i="4"/>
  <c r="D42" i="4"/>
  <c r="D41" i="4"/>
  <c r="D40" i="4"/>
  <c r="D37" i="4"/>
  <c r="D36" i="4"/>
  <c r="D34" i="4"/>
  <c r="D31" i="4"/>
  <c r="D16" i="4"/>
  <c r="D17" i="4"/>
  <c r="D18" i="4"/>
  <c r="D19" i="4"/>
  <c r="D20" i="4"/>
  <c r="D21" i="4"/>
  <c r="D22" i="4"/>
  <c r="D23" i="4"/>
  <c r="D24" i="4"/>
  <c r="D25" i="4"/>
  <c r="D26" i="4"/>
  <c r="D15" i="4"/>
  <c r="J35" i="1"/>
  <c r="D35" i="1"/>
  <c r="D30" i="1"/>
  <c r="D31" i="1"/>
  <c r="D32" i="1"/>
  <c r="D33" i="1"/>
  <c r="D34" i="1"/>
  <c r="D36" i="1"/>
  <c r="D37" i="1"/>
  <c r="D38" i="1"/>
  <c r="D39" i="1"/>
  <c r="D40" i="1"/>
  <c r="D29" i="1"/>
  <c r="D14" i="1"/>
  <c r="D15" i="1"/>
  <c r="D16" i="1"/>
  <c r="D17" i="1"/>
  <c r="D18" i="1"/>
  <c r="D19" i="1"/>
  <c r="D20" i="1"/>
  <c r="D22" i="1"/>
  <c r="D23" i="1"/>
  <c r="D24" i="1"/>
  <c r="D13" i="1"/>
  <c r="G42" i="10" l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M5" i="10" s="1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G41" i="8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J116" i="6"/>
  <c r="J115" i="6"/>
  <c r="J114" i="6"/>
  <c r="J113" i="6"/>
  <c r="J111" i="6"/>
  <c r="J110" i="6"/>
  <c r="J109" i="6"/>
  <c r="J108" i="6"/>
  <c r="J107" i="6"/>
  <c r="J106" i="6"/>
  <c r="A106" i="6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J105" i="6"/>
  <c r="J100" i="6"/>
  <c r="J99" i="6"/>
  <c r="J98" i="6"/>
  <c r="J97" i="6"/>
  <c r="J96" i="6"/>
  <c r="J95" i="6"/>
  <c r="J94" i="6"/>
  <c r="J93" i="6"/>
  <c r="J92" i="6"/>
  <c r="J91" i="6"/>
  <c r="A91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J90" i="6"/>
  <c r="J125" i="6"/>
  <c r="J124" i="6"/>
  <c r="J123" i="6"/>
  <c r="J122" i="6"/>
  <c r="J121" i="6"/>
  <c r="A121" i="6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J120" i="6"/>
  <c r="J86" i="6"/>
  <c r="J80" i="6"/>
  <c r="J79" i="6"/>
  <c r="J78" i="6"/>
  <c r="J77" i="6"/>
  <c r="J76" i="6"/>
  <c r="A76" i="6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J75" i="6"/>
  <c r="J68" i="6"/>
  <c r="J67" i="6"/>
  <c r="J66" i="6"/>
  <c r="J65" i="6"/>
  <c r="J64" i="6"/>
  <c r="J63" i="6"/>
  <c r="J62" i="6"/>
  <c r="J61" i="6"/>
  <c r="A61" i="6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J60" i="6"/>
  <c r="J52" i="6"/>
  <c r="J51" i="6"/>
  <c r="J50" i="6"/>
  <c r="J49" i="6"/>
  <c r="J48" i="6"/>
  <c r="J47" i="6"/>
  <c r="J46" i="6"/>
  <c r="A46" i="6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J45" i="6"/>
  <c r="J41" i="6"/>
  <c r="J40" i="6"/>
  <c r="J39" i="6"/>
  <c r="J38" i="6"/>
  <c r="J37" i="6"/>
  <c r="J35" i="6"/>
  <c r="J34" i="6"/>
  <c r="J33" i="6"/>
  <c r="J32" i="6"/>
  <c r="J31" i="6"/>
  <c r="A31" i="6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J30" i="6"/>
  <c r="J26" i="6"/>
  <c r="J25" i="6"/>
  <c r="J24" i="6"/>
  <c r="J23" i="6"/>
  <c r="J22" i="6"/>
  <c r="J21" i="6"/>
  <c r="J20" i="6"/>
  <c r="J19" i="6"/>
  <c r="J18" i="6"/>
  <c r="J16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J15" i="6"/>
  <c r="J100" i="5"/>
  <c r="J98" i="5"/>
  <c r="J97" i="5"/>
  <c r="J96" i="5"/>
  <c r="J95" i="5"/>
  <c r="J94" i="5"/>
  <c r="J93" i="5"/>
  <c r="J92" i="5"/>
  <c r="J91" i="5"/>
  <c r="J90" i="5"/>
  <c r="A90" i="5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J89" i="5"/>
  <c r="J85" i="5"/>
  <c r="J77" i="5"/>
  <c r="J76" i="5"/>
  <c r="J75" i="5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J74" i="5"/>
  <c r="J70" i="5"/>
  <c r="J69" i="5"/>
  <c r="J67" i="5"/>
  <c r="J66" i="5"/>
  <c r="J64" i="5"/>
  <c r="J63" i="5"/>
  <c r="J62" i="5"/>
  <c r="J60" i="5"/>
  <c r="A60" i="5"/>
  <c r="J59" i="5"/>
  <c r="J55" i="5"/>
  <c r="J54" i="5"/>
  <c r="J53" i="5"/>
  <c r="J52" i="5"/>
  <c r="J51" i="5"/>
  <c r="J50" i="5"/>
  <c r="J49" i="5"/>
  <c r="J48" i="5"/>
  <c r="J47" i="5"/>
  <c r="J46" i="5"/>
  <c r="J45" i="5"/>
  <c r="A45" i="5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J44" i="5"/>
  <c r="J40" i="5"/>
  <c r="J39" i="5"/>
  <c r="J38" i="5"/>
  <c r="J37" i="5"/>
  <c r="J36" i="5"/>
  <c r="J35" i="5"/>
  <c r="J33" i="5"/>
  <c r="J32" i="5"/>
  <c r="J31" i="5"/>
  <c r="J30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J29" i="5"/>
  <c r="J25" i="5"/>
  <c r="J24" i="5"/>
  <c r="J23" i="5"/>
  <c r="J22" i="5"/>
  <c r="J18" i="5"/>
  <c r="J17" i="5"/>
  <c r="J16" i="5"/>
  <c r="J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J14" i="5"/>
  <c r="J58" i="4"/>
  <c r="J57" i="4"/>
  <c r="J56" i="4"/>
  <c r="J55" i="4"/>
  <c r="J54" i="4"/>
  <c r="J51" i="4"/>
  <c r="J50" i="4"/>
  <c r="J49" i="4"/>
  <c r="J48" i="4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J47" i="4"/>
  <c r="J42" i="4"/>
  <c r="J41" i="4"/>
  <c r="J40" i="4"/>
  <c r="J37" i="4"/>
  <c r="J36" i="4"/>
  <c r="J34" i="4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J31" i="4"/>
  <c r="J26" i="4"/>
  <c r="J25" i="4"/>
  <c r="J24" i="4"/>
  <c r="J23" i="4"/>
  <c r="J22" i="4"/>
  <c r="J21" i="4"/>
  <c r="J20" i="4"/>
  <c r="J19" i="4"/>
  <c r="J18" i="4"/>
  <c r="J17" i="4"/>
  <c r="J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J15" i="4"/>
  <c r="J40" i="1"/>
  <c r="J39" i="1"/>
  <c r="J38" i="1"/>
  <c r="J37" i="1"/>
  <c r="J36" i="1"/>
  <c r="J34" i="1"/>
  <c r="J33" i="1"/>
  <c r="J32" i="1"/>
  <c r="J31" i="1"/>
  <c r="J3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J29" i="1"/>
  <c r="J14" i="1"/>
  <c r="J15" i="1"/>
  <c r="J16" i="1"/>
  <c r="J17" i="1"/>
  <c r="J18" i="1"/>
  <c r="J19" i="1"/>
  <c r="J20" i="1"/>
  <c r="J22" i="1"/>
  <c r="J23" i="1"/>
  <c r="J24" i="1"/>
  <c r="J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61" i="5" l="1"/>
  <c r="A62" i="5" s="1"/>
  <c r="A63" i="5" s="1"/>
  <c r="A64" i="5" s="1"/>
  <c r="A65" i="5" s="1"/>
  <c r="A66" i="5" s="1"/>
  <c r="A67" i="5" s="1"/>
  <c r="A68" i="5" s="1"/>
  <c r="A69" i="5" s="1"/>
  <c r="A70" i="5" s="1"/>
  <c r="G56" i="8"/>
  <c r="G57" i="8" s="1"/>
  <c r="G58" i="8" s="1"/>
  <c r="G59" i="8" s="1"/>
  <c r="G60" i="8" s="1"/>
  <c r="G61" i="8" s="1"/>
  <c r="G62" i="8" s="1"/>
  <c r="G63" i="8" s="1"/>
  <c r="C78" i="8" s="1"/>
  <c r="C8" i="1"/>
</calcChain>
</file>

<file path=xl/sharedStrings.xml><?xml version="1.0" encoding="utf-8"?>
<sst xmlns="http://schemas.openxmlformats.org/spreadsheetml/2006/main" count="1706" uniqueCount="505">
  <si>
    <t>classement</t>
  </si>
  <si>
    <t>points</t>
  </si>
  <si>
    <t>gagné</t>
  </si>
  <si>
    <t>nul</t>
  </si>
  <si>
    <t>perdu</t>
  </si>
  <si>
    <t>BP</t>
  </si>
  <si>
    <t>BC</t>
  </si>
  <si>
    <t>G.A.</t>
  </si>
  <si>
    <t>forfait</t>
  </si>
  <si>
    <t>groupe A</t>
  </si>
  <si>
    <t>groupe B</t>
  </si>
  <si>
    <t>groupe C</t>
  </si>
  <si>
    <t>Classement  Division  3</t>
  </si>
  <si>
    <t>Montées D4</t>
  </si>
  <si>
    <t>groupe  B</t>
  </si>
  <si>
    <t>groupe D</t>
  </si>
  <si>
    <t>groupe E</t>
  </si>
  <si>
    <t>groupe F</t>
  </si>
  <si>
    <t>groupe G</t>
  </si>
  <si>
    <t>Classement  Division  4</t>
  </si>
  <si>
    <t>groupe  F</t>
  </si>
  <si>
    <t>groupe H</t>
  </si>
  <si>
    <t>groupe I</t>
  </si>
  <si>
    <t>LONGEVILLE</t>
  </si>
  <si>
    <t>joués</t>
  </si>
  <si>
    <t>MAGNILS CHASNAIS</t>
  </si>
  <si>
    <t>NALLIERS FOOT ESPOIR 2</t>
  </si>
  <si>
    <t>Joués</t>
  </si>
  <si>
    <t>ST LAURENT MALVENT 2</t>
  </si>
  <si>
    <t>OLONNE SUR MER 3</t>
  </si>
  <si>
    <t>ILE D'YEU</t>
  </si>
  <si>
    <t>joué</t>
  </si>
  <si>
    <t>Classement  Division  5</t>
  </si>
  <si>
    <t>FONTAINES</t>
  </si>
  <si>
    <t>ST MICHEL PISSOTTE ORBRIE 2</t>
  </si>
  <si>
    <t>FONTENAY DOM TOM 2</t>
  </si>
  <si>
    <t>BENET DAMVIX MAILLE 3</t>
  </si>
  <si>
    <t>VIX</t>
  </si>
  <si>
    <t>MOUCHAMPS ROCHETREJOUX 3</t>
  </si>
  <si>
    <t>BAZOGES BEAUREPAIRE 2</t>
  </si>
  <si>
    <t>GAUBRETIERE ST MARTIN 2</t>
  </si>
  <si>
    <t>FLOCHAMONT 3</t>
  </si>
  <si>
    <t>VERRIE ST AUBIN 3</t>
  </si>
  <si>
    <t>MORTAGNE SUR SEVRE 2</t>
  </si>
  <si>
    <t>ST PHILBERT REORTHE 2</t>
  </si>
  <si>
    <t>LA CHAIZE LE VICOMTE 3</t>
  </si>
  <si>
    <t>BOURNEZEAU ST HILAIRE 3</t>
  </si>
  <si>
    <t>CHAUCHE 3</t>
  </si>
  <si>
    <t>LES BROUZILS 3</t>
  </si>
  <si>
    <t>BOUFFERE 3</t>
  </si>
  <si>
    <t>HERBERGEMENT 2</t>
  </si>
  <si>
    <t>SALIGNY 2</t>
  </si>
  <si>
    <t>LES CLOUZEAUX 2</t>
  </si>
  <si>
    <t>AUBIGNY 3</t>
  </si>
  <si>
    <t>FALLERON FROIDFOND 2</t>
  </si>
  <si>
    <t>GENERAUDIERE 3</t>
  </si>
  <si>
    <t>LE FENOUILLER 2</t>
  </si>
  <si>
    <t>ST GILLES ST HILAIRE 2</t>
  </si>
  <si>
    <t>BEAUVOIR SUR MER 2</t>
  </si>
  <si>
    <t>COMMEQUIERS 2</t>
  </si>
  <si>
    <t>BARBATRE GUERINIERE</t>
  </si>
  <si>
    <t>LA GARNACHE 2</t>
  </si>
  <si>
    <t>BOUIN BOIS DE CENE 2</t>
  </si>
  <si>
    <t>NOTRE DAME DE RIEZ</t>
  </si>
  <si>
    <t>COEX 2</t>
  </si>
  <si>
    <t>STE FOY 2</t>
  </si>
  <si>
    <t>LANDERONDE ST GEORGES 3</t>
  </si>
  <si>
    <t>BRETIGNOLLES SUR MER 3</t>
  </si>
  <si>
    <t>AIZENAY 4</t>
  </si>
  <si>
    <t>STE FLAIVE DES LOUPS 2</t>
  </si>
  <si>
    <t>LES SABLES TVEC 4</t>
  </si>
  <si>
    <t>ROSNAY CHÂTEAU GUIBERT</t>
  </si>
  <si>
    <t>BESSAY CORPE</t>
  </si>
  <si>
    <t>NIEUL LE DOLENT 3</t>
  </si>
  <si>
    <t>PAYS DE MONTS 3</t>
  </si>
  <si>
    <t>LA GARNACHE 3</t>
  </si>
  <si>
    <t>NOTRE DAME DE RIEZ 2</t>
  </si>
  <si>
    <t>ACHARDS 3</t>
  </si>
  <si>
    <t>CHÂTEAU D'OLONNE 3</t>
  </si>
  <si>
    <t>ILE D'OLONNE 2</t>
  </si>
  <si>
    <t>BREM SUR MER 2</t>
  </si>
  <si>
    <t>OLONNE SUR MER 4</t>
  </si>
  <si>
    <t>ST MATHURIN 2</t>
  </si>
  <si>
    <t>GROSBREUIL 3</t>
  </si>
  <si>
    <t>CHÂTEAU D'OLONNE 2</t>
  </si>
  <si>
    <t>NESMY 2</t>
  </si>
  <si>
    <t>AUBIGNY 4</t>
  </si>
  <si>
    <t>ST VINCENT SUR GRAON 2</t>
  </si>
  <si>
    <t>ST JEAN DE BEUGNE 2</t>
  </si>
  <si>
    <t>ROSNAY CHÂTEAU GUIBERT 2</t>
  </si>
  <si>
    <t>AUZAY CHAIX 2</t>
  </si>
  <si>
    <t>AUTIZE ST HILAIRE 3</t>
  </si>
  <si>
    <t>ST MICHEL PISSOTTE ORBRIE 3</t>
  </si>
  <si>
    <t>ARDELAY 3</t>
  </si>
  <si>
    <t>OIE 2</t>
  </si>
  <si>
    <t>PIERRETARDIERE 3</t>
  </si>
  <si>
    <t>MESNARD VENDRENNES 2</t>
  </si>
  <si>
    <t>ST HILAIRE DE LOULAY 3</t>
  </si>
  <si>
    <t>BAZOGES BEAUREPAIRE 3</t>
  </si>
  <si>
    <t>ST ANDRE GOULE D'OIE 2</t>
  </si>
  <si>
    <t>TIFFAUGES 2</t>
  </si>
  <si>
    <t>groupe J</t>
  </si>
  <si>
    <t>DOMPIERRE SUR YON 2</t>
  </si>
  <si>
    <t>CHAVAGNES RABATELIERE 3</t>
  </si>
  <si>
    <t>ST DENIS LA CHEVASSE 3</t>
  </si>
  <si>
    <t>LES BROUZILS 4</t>
  </si>
  <si>
    <t>MORMAISON USSAM 3</t>
  </si>
  <si>
    <t>BEIGNON BASSET 2</t>
  </si>
  <si>
    <t>VENANSAULT 2</t>
  </si>
  <si>
    <t>MOUILLERON LE CAPTIF 4</t>
  </si>
  <si>
    <t>BEAUFOU 2</t>
  </si>
  <si>
    <t>MARTINET</t>
  </si>
  <si>
    <t>ACHARDS 4</t>
  </si>
  <si>
    <t>FALLERON FROIDFOND 3</t>
  </si>
  <si>
    <t>SALLERTAINE 2</t>
  </si>
  <si>
    <t xml:space="preserve"> </t>
  </si>
  <si>
    <t>ROCHESERVIERE BOUAINE 3</t>
  </si>
  <si>
    <t>LONGEVILLE 2</t>
  </si>
  <si>
    <t>groupe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</si>
  <si>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</si>
  <si>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</si>
  <si>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</si>
  <si>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</si>
  <si>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</si>
  <si>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</si>
  <si>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</si>
  <si>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</si>
  <si>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</si>
  <si>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</si>
  <si>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8 groupes de D4 soit  96 équipes</t>
  </si>
  <si>
    <t>MORMAISON USSAM</t>
  </si>
  <si>
    <t>ST LAURENT MALVENT</t>
  </si>
  <si>
    <t>ROCHESERVIERE BOUAINE</t>
  </si>
  <si>
    <t>CHATAIGNERAIE 2</t>
  </si>
  <si>
    <t>LA GENETOUZE</t>
  </si>
  <si>
    <t>BOURNEZEAU ST HILAIRE</t>
  </si>
  <si>
    <t>AIZENAY 2</t>
  </si>
  <si>
    <t>LES CLOUZEAUX</t>
  </si>
  <si>
    <t>GROSBREUIL</t>
  </si>
  <si>
    <t>LES PINEAUX</t>
  </si>
  <si>
    <t>AUTIZE ST HILAIRE</t>
  </si>
  <si>
    <t>LES EPESSES ST MARS</t>
  </si>
  <si>
    <t>STE HERMINE</t>
  </si>
  <si>
    <t>ST MICHEL PISSOTTE ORBRIE</t>
  </si>
  <si>
    <t>MORTAGNE SUR SEVRE</t>
  </si>
  <si>
    <t>COEX</t>
  </si>
  <si>
    <t>STE FOY</t>
  </si>
  <si>
    <t>LA CHAIZE LE VICOMTE 2</t>
  </si>
  <si>
    <t>LE FENOUILLER</t>
  </si>
  <si>
    <t>DOMPIERRE SUR YON</t>
  </si>
  <si>
    <t>CHAVAGNES RABATELIERE</t>
  </si>
  <si>
    <t>ST ETIENNE PALLUAU CHAPELLE</t>
  </si>
  <si>
    <t>NOIRMOUTIER</t>
  </si>
  <si>
    <t>BEAUVOIR SUR MER</t>
  </si>
  <si>
    <t>LANDERONDE ST GEORGES</t>
  </si>
  <si>
    <t>AUZAY CHAIX</t>
  </si>
  <si>
    <t>STE HERMINE 2</t>
  </si>
  <si>
    <t>BERNARDIERE CUGAND 2</t>
  </si>
  <si>
    <t>GAUBRETIERE ST MARTIN</t>
  </si>
  <si>
    <t>TIFFAUGES</t>
  </si>
  <si>
    <t>LA BOISSIERE DE MONTAIGU</t>
  </si>
  <si>
    <t>BELLEVILLE SUR VIE</t>
  </si>
  <si>
    <t>OIE</t>
  </si>
  <si>
    <t>LA FERRIERE</t>
  </si>
  <si>
    <t>CHAVAGNES RABATELIERE 2</t>
  </si>
  <si>
    <t>BEIGNON BASSET</t>
  </si>
  <si>
    <t>NOIRMOUTIER 2</t>
  </si>
  <si>
    <t>LANDEVIEILLE</t>
  </si>
  <si>
    <t>STE FLAIVE DES LOUPS</t>
  </si>
  <si>
    <t>VENANSAULT</t>
  </si>
  <si>
    <t>APREMONT</t>
  </si>
  <si>
    <t>LA BOISSIERE DES LANDES</t>
  </si>
  <si>
    <t>NIEUL LE DOLENT 2</t>
  </si>
  <si>
    <t>NESMY</t>
  </si>
  <si>
    <t>LES LUCS SUR BOULOGNE 3</t>
  </si>
  <si>
    <t>LES ESSARTS 4</t>
  </si>
  <si>
    <t>BEAULIEU SPORTS 2</t>
  </si>
  <si>
    <t>LES LANDES GENUSSON 2</t>
  </si>
  <si>
    <t>LES PINEAUX 2</t>
  </si>
  <si>
    <t>NIEUL MAILLEZAIS 3</t>
  </si>
  <si>
    <t>NALLIERS FOOT ESPOIR 3</t>
  </si>
  <si>
    <t>FLOCHAMONT 4</t>
  </si>
  <si>
    <t>LES LANDES GENUSSON 3</t>
  </si>
  <si>
    <t>MORTAGNE SUR SEVRE 3</t>
  </si>
  <si>
    <t>LA BOISSIERE DES LANDES 3</t>
  </si>
  <si>
    <t>SIGOURNAIS GERMINOIS 2</t>
  </si>
  <si>
    <t>LONGEVILLE 3</t>
  </si>
  <si>
    <t>8 GROUPES DE 12</t>
  </si>
  <si>
    <t>descentes de  D2</t>
  </si>
  <si>
    <t>Montées en D2</t>
  </si>
  <si>
    <t>Montées de D4</t>
  </si>
  <si>
    <t>Descentes en D4</t>
  </si>
  <si>
    <t>Montées en PH</t>
  </si>
  <si>
    <t>descentes de PH</t>
  </si>
  <si>
    <t>Montées de D2</t>
  </si>
  <si>
    <t>Descentes en D2</t>
  </si>
  <si>
    <t>descentes de D1</t>
  </si>
  <si>
    <t>Montées en D1</t>
  </si>
  <si>
    <t>Montées de D3</t>
  </si>
  <si>
    <t>Descentes en D3</t>
  </si>
  <si>
    <t>STE CECILE ST MARTIN 3</t>
  </si>
  <si>
    <t>BENET DAMVIX MAILLE 2</t>
  </si>
  <si>
    <t>descentes de D3</t>
  </si>
  <si>
    <t>Montées en D3</t>
  </si>
  <si>
    <t>Montées de D5</t>
  </si>
  <si>
    <t>Descentes en D5</t>
  </si>
  <si>
    <t>Maintien de D4</t>
  </si>
  <si>
    <t>Total équipes engagées saison 2016/2017</t>
  </si>
  <si>
    <t>soit</t>
  </si>
  <si>
    <t>groupes</t>
  </si>
  <si>
    <t xml:space="preserve">de </t>
  </si>
  <si>
    <t>=</t>
  </si>
  <si>
    <t>BELLEVILLE SUR VIE 3</t>
  </si>
  <si>
    <t>CHATAIGNERAIE 3</t>
  </si>
  <si>
    <t>LES ESSARTS 2</t>
  </si>
  <si>
    <t>NIEUL LE DOLENT</t>
  </si>
  <si>
    <t>ST ANDRE GOULE D'OIE</t>
  </si>
  <si>
    <t>CHAPELLE HERMIER</t>
  </si>
  <si>
    <t>BERNARDIERE CUGAND 3</t>
  </si>
  <si>
    <t>ST LAURENT MALVENT 3</t>
  </si>
  <si>
    <t>NIEUL MAILLEZAIS 2</t>
  </si>
  <si>
    <t>HERMENAULT FCPB 3</t>
  </si>
  <si>
    <t>VELLUIRE GUE POIRE</t>
  </si>
  <si>
    <t>LUCON 2</t>
  </si>
  <si>
    <t>TRANCHE COTE DE LUMIERE 3</t>
  </si>
  <si>
    <t>TALMONT ST HILAIRE 2</t>
  </si>
  <si>
    <t>LA GENETOUZE 2</t>
  </si>
  <si>
    <t>SOULLANS 2</t>
  </si>
  <si>
    <t>GIVRAND AIGUILLON 2</t>
  </si>
  <si>
    <t>TREIZE SEPTIERS 2</t>
  </si>
  <si>
    <t>LES HERBIERS VENDEE 5</t>
  </si>
  <si>
    <t>PIERRETARDIERE 2</t>
  </si>
  <si>
    <t>PAYS DE CHANTONNAY 3</t>
  </si>
  <si>
    <t>VOUVANT BOURNEAU CEZAIS 2</t>
  </si>
  <si>
    <t>MAGNILS CHASNAIS 2</t>
  </si>
  <si>
    <t>LES PINEAUX 3</t>
  </si>
  <si>
    <t>ST PHILBERT REORTHE 3</t>
  </si>
  <si>
    <t>CHAILLE SOUS LES ORMEAUX</t>
  </si>
  <si>
    <t>LA CHAIZE LE VICOMTE 4</t>
  </si>
  <si>
    <t>TALMONT ST HILAIRE 3</t>
  </si>
  <si>
    <t>SALIGNY 3</t>
  </si>
  <si>
    <t>Maintien D3</t>
  </si>
  <si>
    <t>6 GROUPES DE 12</t>
  </si>
  <si>
    <t>Maintien D2</t>
  </si>
  <si>
    <t>Maintien D1</t>
  </si>
  <si>
    <t>2 GROUPES DE 12</t>
  </si>
  <si>
    <t>Descentes de P.H.</t>
  </si>
  <si>
    <t>descentes D2 (suite fusion)</t>
  </si>
  <si>
    <t>Descentes en D5 suite Fusion</t>
  </si>
  <si>
    <t>SAINT JULIEN VAIRE</t>
  </si>
  <si>
    <t>MOUILLERON LE CAPTIF 2</t>
  </si>
  <si>
    <t>SAINT DENIS LA CHEVASSE</t>
  </si>
  <si>
    <t>JARD AVRILLE</t>
  </si>
  <si>
    <t>TALMONT ST HILAIRE</t>
  </si>
  <si>
    <t>POUZAUGES BOCAGE 2</t>
  </si>
  <si>
    <t>SAINT GEORGES DE MONTAIGU</t>
  </si>
  <si>
    <t>BERNARDIERE CUGANG</t>
  </si>
  <si>
    <t>CHAUCHE</t>
  </si>
  <si>
    <t>ROCHE GENERAUDIERE</t>
  </si>
  <si>
    <t>VERRIE ST AUBIN</t>
  </si>
  <si>
    <t>de 14 à 18 pénalités : 1 point en -</t>
  </si>
  <si>
    <t>de 19 à 23 pénalités : 2 points en -</t>
  </si>
  <si>
    <t>de 24 à 28 pénalités : 3 points en -</t>
  </si>
  <si>
    <t>de 29 à 33 pénalités : 4 points en -</t>
  </si>
  <si>
    <t>de 34 à 38 pénalités : 5 points en -</t>
  </si>
  <si>
    <t>de 39 à 43 pénalités : 6 points en -</t>
  </si>
  <si>
    <t>44 et + : 7</t>
  </si>
  <si>
    <t>. + le mois bon 7ème</t>
  </si>
  <si>
    <t xml:space="preserve">soit les 5 derniers de chaque groupe </t>
  </si>
  <si>
    <t>PAYS DE MONTS</t>
  </si>
  <si>
    <t>SAINT FLORENT DES BOIS</t>
  </si>
  <si>
    <t>SAINT MAIXENT</t>
  </si>
  <si>
    <t>LA ROCHE ROBRETIERES 2</t>
  </si>
  <si>
    <t>MAREUIL SC 2</t>
  </si>
  <si>
    <t>NALLIERS FOOT ESPOIR</t>
  </si>
  <si>
    <t>SAINT AUBIN LA PLAINE</t>
  </si>
  <si>
    <t>Fusion NALLIERS FOOT ESPOIR</t>
  </si>
  <si>
    <t>LA COPECHAGNIERE</t>
  </si>
  <si>
    <t>FC3M MEILLERAIE MENOM</t>
  </si>
  <si>
    <t>MOUILLERON TC 2</t>
  </si>
  <si>
    <t>LA BRUFFIERE</t>
  </si>
  <si>
    <t>SAINT HILAIRE DE LOULAY</t>
  </si>
  <si>
    <t>LES SABLES TVEC 2</t>
  </si>
  <si>
    <t>SAINT FULGENT</t>
  </si>
  <si>
    <t>HERMENAULT FCPB</t>
  </si>
  <si>
    <t>BENET DAMVIX MAILLE</t>
  </si>
  <si>
    <t>ARDELAY</t>
  </si>
  <si>
    <t>LES LANDES GENUSSON</t>
  </si>
  <si>
    <t>MONTAIGU 2</t>
  </si>
  <si>
    <t>4 GROUPES DE 12</t>
  </si>
  <si>
    <t xml:space="preserve">Les 2 derniers </t>
  </si>
  <si>
    <t>Les 2 derniers   +</t>
  </si>
  <si>
    <t xml:space="preserve">. Les 2 moins bons 10ème </t>
  </si>
  <si>
    <t>BAZOGES BEAUREPAIRE</t>
  </si>
  <si>
    <t>LES HERBIERS VENDEE 4</t>
  </si>
  <si>
    <t>ST PAUL EN PAREDS</t>
  </si>
  <si>
    <t>TREIZE SEPTIERS</t>
  </si>
  <si>
    <t>MESNARD VENDRENNES</t>
  </si>
  <si>
    <t>LES ESSARTS 3</t>
  </si>
  <si>
    <t>BOUFFERE 2</t>
  </si>
  <si>
    <t>MONTAIGU 3</t>
  </si>
  <si>
    <t>VERRIE ST AUBIN 2</t>
  </si>
  <si>
    <t>ST HILAIRE DE LOULAY 2</t>
  </si>
  <si>
    <t>BOUPEREMONPROUANT</t>
  </si>
  <si>
    <t>ROCHE S/YON  ASPTT</t>
  </si>
  <si>
    <t>BOULOGNE MERLATIERE</t>
  </si>
  <si>
    <t>PAYS CHANTONNAY 2</t>
  </si>
  <si>
    <t>BOURNEZEAU ST HILAIRE 2</t>
  </si>
  <si>
    <t>ARDELAY 2</t>
  </si>
  <si>
    <t>ST VINCENT SUR GRAON</t>
  </si>
  <si>
    <t>FLOCHAMONT 2</t>
  </si>
  <si>
    <t>MOUCHAMPS ROCHETREJOUX 2</t>
  </si>
  <si>
    <t>STE CECILE ST MARTIN 2</t>
  </si>
  <si>
    <t>CHAMP ST PÈRE</t>
  </si>
  <si>
    <t>NIEUL MAILLEZAIS</t>
  </si>
  <si>
    <t>ILE D'ELLE CHAILLE</t>
  </si>
  <si>
    <t>CHEFFOIS ANTIGNY MAUR 2</t>
  </si>
  <si>
    <t>ST PHILBERT REORTHE</t>
  </si>
  <si>
    <t>POUZAUGES BOCAGE 3</t>
  </si>
  <si>
    <t>FONTENAY VENDEE 4</t>
  </si>
  <si>
    <t>VOUVANT BOURNEAU CEZAIS</t>
  </si>
  <si>
    <t>HERMENAULT FCPB 2</t>
  </si>
  <si>
    <t>FONTENAY DOM TOM</t>
  </si>
  <si>
    <t>FC3M MEILLERAIE MENOM 2</t>
  </si>
  <si>
    <t>AUTIZE ST HILAIRE 2</t>
  </si>
  <si>
    <t>PIERRETARDIERE</t>
  </si>
  <si>
    <t>AUBIGNY 2</t>
  </si>
  <si>
    <t>OLONNE SUR MER 2</t>
  </si>
  <si>
    <t>CHÂTEAU D'OLONNE</t>
  </si>
  <si>
    <t>ST MICHEL HERM TRIAIZE</t>
  </si>
  <si>
    <t>MOUTIERS ST AVAUGOURD</t>
  </si>
  <si>
    <t>BREM SUR MER</t>
  </si>
  <si>
    <t>TRANCHE COTE DE LUMIERE 2</t>
  </si>
  <si>
    <t>JARD AVRILLE 2</t>
  </si>
  <si>
    <t>ACHARDS 2</t>
  </si>
  <si>
    <t>ROBRETIERES 3</t>
  </si>
  <si>
    <t>ILE D'OLONNE</t>
  </si>
  <si>
    <t>ROBRETIERES 2 descente de D2</t>
  </si>
  <si>
    <t>GIVRAND AIGUILLON</t>
  </si>
  <si>
    <t>MOUILLERON LE CAPTIF 3</t>
  </si>
  <si>
    <t>ST GERVAIS</t>
  </si>
  <si>
    <t>BRETIGNOLLES SUR MER 2</t>
  </si>
  <si>
    <t>FUSION AVEC BREM SUR MER</t>
  </si>
  <si>
    <t>FUSION AVEC  BRETIGNOLLES</t>
  </si>
  <si>
    <t>PAYS DE MONTS 2</t>
  </si>
  <si>
    <t>ST GILLES ST HILAIRE</t>
  </si>
  <si>
    <t>SOULLANS</t>
  </si>
  <si>
    <t>CHALLANS 3</t>
  </si>
  <si>
    <t>BOUIN BOIS DE CENE</t>
  </si>
  <si>
    <t>SALLERTAINE</t>
  </si>
  <si>
    <t>AIZENAY 3</t>
  </si>
  <si>
    <t>LANDERONDE ST GEORGES 2</t>
  </si>
  <si>
    <t>LE POIRE SUR VIE 3</t>
  </si>
  <si>
    <t>LA GARNACHE</t>
  </si>
  <si>
    <t>HERBERGEMENT</t>
  </si>
  <si>
    <t>COMMEQUIERS</t>
  </si>
  <si>
    <t>FALLERON FROIDFOND</t>
  </si>
  <si>
    <t>LES LUCS SUR BOULOGNE 2</t>
  </si>
  <si>
    <t>LES BROUZILS 2</t>
  </si>
  <si>
    <t>BEAUFOU</t>
  </si>
  <si>
    <t>MORMAISON USSAM 2</t>
  </si>
  <si>
    <t>ST GEORGES DE MONTAIGU 2</t>
  </si>
  <si>
    <t>ST CHRISTOPHE DU LIGNERON</t>
  </si>
  <si>
    <t>MOUILLERON TC 3</t>
  </si>
  <si>
    <t>BOUPEREMONPROUANT 2</t>
  </si>
  <si>
    <t>CHAUCHE 2</t>
  </si>
  <si>
    <t>BEAULIEU SPORT</t>
  </si>
  <si>
    <t>LA ROCHE GENERAUDIERE 2</t>
  </si>
  <si>
    <t>ROCHESERVIERE BOUAINE 2</t>
  </si>
  <si>
    <t>LE POIRE SUR VIE 4</t>
  </si>
  <si>
    <t>COPECHAGNIERE 2</t>
  </si>
  <si>
    <t>BOISSIERE MONTAIGU GUYONN 2</t>
  </si>
  <si>
    <t>BOUPEREMONPROUANT 3</t>
  </si>
  <si>
    <t>FONTAINES 2</t>
  </si>
  <si>
    <t>STEPHANOISE THIRE</t>
  </si>
  <si>
    <t>LE LANGON</t>
  </si>
  <si>
    <t>MOUTIERS ST AVAUGOURD 2</t>
  </si>
  <si>
    <t>SAINT JULIEN VAIRE 2</t>
  </si>
  <si>
    <t>LANDEVIEILLE 2</t>
  </si>
  <si>
    <t>LA FERRIERE 2</t>
  </si>
  <si>
    <t>CHEFFOIS ANTIGNY MAU 3</t>
  </si>
  <si>
    <t>ILE D'ELLE CHAILLE 2</t>
  </si>
  <si>
    <t>SAINT AUBIN LA PLAINE 2</t>
  </si>
  <si>
    <t>POUZAUGES BOCAGE 4</t>
  </si>
  <si>
    <t>LES EPESSES ST MARS 2</t>
  </si>
  <si>
    <t>SAINT PAUL EN PAREDS 2</t>
  </si>
  <si>
    <t>FC3M MEILLERAIE MENOM 3</t>
  </si>
  <si>
    <t>GUYONNIERE</t>
  </si>
  <si>
    <t>FUSION ST GEORGES DE MONTAIGU</t>
  </si>
  <si>
    <t>BRUFFIERE 2</t>
  </si>
  <si>
    <t>SAINT GEORGES DE MONTAIGU 3</t>
  </si>
  <si>
    <t>FUSION LA GUYONNIERE</t>
  </si>
  <si>
    <t>SAINT ETIENNE PALLUAU CHAP 2</t>
  </si>
  <si>
    <t>ST DENIS LA CHEVASSE 2</t>
  </si>
  <si>
    <t>FOUGERE THORIGNY</t>
  </si>
  <si>
    <t>FUSION CHAPELLE HERMIER</t>
  </si>
  <si>
    <t>FUSION APREMONT</t>
  </si>
  <si>
    <t>SAINT MATHURIN</t>
  </si>
  <si>
    <t>GROSBREUIL2</t>
  </si>
  <si>
    <t>LE BOISSIERE DES LANDES 2</t>
  </si>
  <si>
    <t>LE POIROUX</t>
  </si>
  <si>
    <t>LE GIROUARD</t>
  </si>
  <si>
    <t>MAREUIL 3</t>
  </si>
  <si>
    <t>SAINT FLORENT DES BOIS 2</t>
  </si>
  <si>
    <t xml:space="preserve">CHAILLE SOUS LES ORMEAUX </t>
  </si>
  <si>
    <t>SAINT JEAN DE BEUGNE</t>
  </si>
  <si>
    <t>SIGOURNAIS GERMINOIS</t>
  </si>
  <si>
    <t>Art.37</t>
  </si>
  <si>
    <t>ST GILLES ST HILAIRE 3</t>
  </si>
  <si>
    <t>ST MAIXENT SUR VIE</t>
  </si>
  <si>
    <t>ST JULIEN VAIRE 3</t>
  </si>
  <si>
    <t>GIVRAND AIGUILLON 3</t>
  </si>
  <si>
    <t>LUCS SUR/BOUL - APREMONT 4</t>
  </si>
  <si>
    <t>ST ETIENNE PALLUAU CHAP 3</t>
  </si>
  <si>
    <t>SAINT PAUL MACHE</t>
  </si>
  <si>
    <t>ST FULGENT 3</t>
  </si>
  <si>
    <t>BOULOGNE MERLAT-ESSARTS 2</t>
  </si>
  <si>
    <t>BRUFFIERE-TREIZE SEPTIERS 3</t>
  </si>
  <si>
    <t>GAUBRETIERE ST MARTIN 3</t>
  </si>
  <si>
    <t>BOUPEREMONPROUANT 4</t>
  </si>
  <si>
    <t>POUZAUGES BOCAGE 5</t>
  </si>
  <si>
    <t>LES EPESSES ST MARS 3</t>
  </si>
  <si>
    <t>SAINT PAUL EN PAREDS 3</t>
  </si>
  <si>
    <t>POUZAUGES BOCAGE 6</t>
  </si>
  <si>
    <t>MOUILLERON TC 4</t>
  </si>
  <si>
    <t>CHEFFOIS ANTIGNY MAUR 5</t>
  </si>
  <si>
    <t>FC3M MEILLERAIE MENOM 4</t>
  </si>
  <si>
    <t>CHEFFOIS ANTIGNY MAUR 4</t>
  </si>
  <si>
    <t>HERMENAULT FCPB 4</t>
  </si>
  <si>
    <t>Barrage Ligue PH &amp; DRH</t>
  </si>
  <si>
    <t>Si descente (s) supplémentaire (s)</t>
  </si>
  <si>
    <t>Ordre de descente :</t>
  </si>
  <si>
    <t>1) BOURNEZEAU ST HILAIRE</t>
  </si>
  <si>
    <t>2) ROCHESERVIERE BOUAINE</t>
  </si>
  <si>
    <t>1) ST HILAIRE DE LOULAY</t>
  </si>
  <si>
    <t>14 + 1</t>
  </si>
  <si>
    <t>ST MICHEL TRIAIZE 2</t>
  </si>
  <si>
    <t>LUCON 3</t>
  </si>
  <si>
    <t>MAREUIL 4</t>
  </si>
  <si>
    <t>ST JEAN DE BEUGNE STE HERM 2</t>
  </si>
  <si>
    <t>BESSAY CORPE 2</t>
  </si>
  <si>
    <t>LE GIROUARD 2</t>
  </si>
  <si>
    <t>LA ROCHE ASPTT 2</t>
  </si>
  <si>
    <t>SAINT FLORENT DES BOIS 3</t>
  </si>
  <si>
    <t>VENANSAULT 3</t>
  </si>
  <si>
    <t>COEX CHAP HERMIER 3</t>
  </si>
  <si>
    <t>ROCHESERVIERE BOUAINE 4</t>
  </si>
  <si>
    <t>29+1</t>
  </si>
  <si>
    <t>Entente</t>
  </si>
  <si>
    <t>A en D4</t>
  </si>
  <si>
    <t>C en D4</t>
  </si>
  <si>
    <t xml:space="preserve">descentes D4 </t>
  </si>
  <si>
    <t>ESO LA ROCHE  3</t>
  </si>
  <si>
    <t>2) SAINT MAIXENT SUR VIE</t>
  </si>
  <si>
    <t>ST FULGENT 2</t>
  </si>
  <si>
    <t>SAINT GERVAIS 2</t>
  </si>
  <si>
    <t>FORFAIT GENERAL</t>
  </si>
  <si>
    <t>Saison 2017/2018</t>
  </si>
  <si>
    <t xml:space="preserve">Classement  Division 1  </t>
  </si>
  <si>
    <t xml:space="preserve">Classement  Division 2 </t>
  </si>
  <si>
    <t>Art.37 Pts</t>
  </si>
  <si>
    <t>BELLEVILLE 2</t>
  </si>
  <si>
    <t>LES SABLES TVEC 3</t>
  </si>
  <si>
    <t>Pén.+ -</t>
  </si>
  <si>
    <t>Classement sous réserve de procédures en cours &amp; du statut de l'arbitrage &amp; article 37</t>
  </si>
  <si>
    <t>B descend en D4</t>
  </si>
  <si>
    <t>Montées ou descentes évolutives jusqu'à classement définitif</t>
  </si>
  <si>
    <t>Equipes inscrites pour le championnat D4 saison 2018/2019</t>
  </si>
  <si>
    <t>TRANCHE COTE DE LUMIERE 2 (souhait)</t>
  </si>
  <si>
    <t>BREM SUR MER (fusion)</t>
  </si>
  <si>
    <t>APREMONT CHAPELLE HERMIER 2</t>
  </si>
  <si>
    <t>96 équipes pour la saison 2018/2019</t>
  </si>
  <si>
    <t>Gr.</t>
  </si>
  <si>
    <t>Descente D3 saison 2017/2018</t>
  </si>
  <si>
    <t>Maintien D4 saison 2017/2018</t>
  </si>
  <si>
    <t>Montées D5 saison 2017/2018</t>
  </si>
  <si>
    <t>DEMANDE INTEGRER D4</t>
  </si>
  <si>
    <t>SUITE DEMANDE DESCENTE TRANCHE COTE L.</t>
  </si>
  <si>
    <t>STATUT DE L'ARBITRAGE</t>
  </si>
  <si>
    <t>FUSION AVEC BREM</t>
  </si>
  <si>
    <t>DEMANDE INTEGRER D5</t>
  </si>
  <si>
    <t>MAINTIEN</t>
  </si>
  <si>
    <t>VERRIE ST AUBIN B DESCEND EN D4</t>
  </si>
  <si>
    <t>REFUS MONTEE</t>
  </si>
  <si>
    <t>NE REPART PAS</t>
  </si>
  <si>
    <t>NALLIERS FOOT ESPOIR ST AUBIN 3</t>
  </si>
  <si>
    <t>Equipes inscrites pour le championnat D5 saison 2018/2019</t>
  </si>
  <si>
    <t>descente D4  saison 2017/2018</t>
  </si>
  <si>
    <t>D5  saison 2017/2018</t>
  </si>
  <si>
    <t>CHAMP ST PÈRE 2</t>
  </si>
  <si>
    <t>STATUT ARBITRAGE</t>
  </si>
  <si>
    <t>NLLE EQUIPES</t>
  </si>
  <si>
    <t>BEAUVOIR SUR MER 3</t>
  </si>
  <si>
    <t>BOISSIERE MONTAIGU  2</t>
  </si>
  <si>
    <t xml:space="preserve">LES ESSARTS 4 </t>
  </si>
  <si>
    <t>BRETIGNOLLES SUR MER BREM 4</t>
  </si>
  <si>
    <t>LA BRUFFIERE 3</t>
  </si>
  <si>
    <t>CHAVAGNES RABATELIERE 4</t>
  </si>
  <si>
    <t>COEX  3</t>
  </si>
  <si>
    <t>DAMVIX</t>
  </si>
  <si>
    <t>LUCS SUR/BOULOGNE 4</t>
  </si>
  <si>
    <t>ST CHRISTOPHE DU LIGNERON 2</t>
  </si>
  <si>
    <t>VIX 2</t>
  </si>
  <si>
    <t>Nouvelles équipes</t>
  </si>
  <si>
    <t>Total équipes engagées saison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</si>
</sst>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35"/>
      <color theme="1"/>
      <name val="Calibri"/>
      <family val="2"/>
      <scheme val="minor"/>
    </font>
    <font>
      <b/>
      <u/>
      <sz val="1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DFFFA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7" borderId="1" xfId="0" applyFont="1" applyFill="1" applyBorder="1"/>
    <xf numFmtId="0" fontId="4" fillId="5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/>
    <xf numFmtId="0" fontId="1" fillId="0" borderId="0" xfId="0" applyFont="1" applyFill="1"/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0" fillId="9" borderId="0" xfId="0" applyFill="1"/>
    <xf numFmtId="0" fontId="1" fillId="9" borderId="0" xfId="0" applyFont="1" applyFill="1"/>
    <xf numFmtId="0" fontId="4" fillId="8" borderId="1" xfId="0" applyFont="1" applyFill="1" applyBorder="1"/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0" borderId="0" xfId="0" applyFont="1"/>
    <xf numFmtId="0" fontId="0" fillId="0" borderId="0" xfId="0" applyFill="1"/>
    <xf numFmtId="0" fontId="4" fillId="10" borderId="5" xfId="0" applyFont="1" applyFill="1" applyBorder="1" applyAlignment="1">
      <alignment horizontal="center"/>
    </xf>
    <xf numFmtId="0" fontId="4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11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5" fillId="0" borderId="0" xfId="0" applyFont="1"/>
    <xf numFmtId="0" fontId="17" fillId="0" borderId="0" xfId="0" applyFont="1"/>
    <xf numFmtId="0" fontId="15" fillId="9" borderId="0" xfId="0" applyFont="1" applyFill="1"/>
    <xf numFmtId="0" fontId="18" fillId="0" borderId="0" xfId="0" applyFont="1"/>
    <xf numFmtId="0" fontId="19" fillId="0" borderId="0" xfId="0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/>
    <xf numFmtId="0" fontId="18" fillId="0" borderId="0" xfId="0" applyFont="1" applyAlignment="1">
      <alignment horizontal="left"/>
    </xf>
    <xf numFmtId="0" fontId="18" fillId="12" borderId="0" xfId="0" applyFont="1" applyFill="1"/>
    <xf numFmtId="0" fontId="18" fillId="0" borderId="0" xfId="0" applyFont="1" applyFill="1"/>
    <xf numFmtId="0" fontId="20" fillId="0" borderId="1" xfId="0" applyFont="1" applyFill="1" applyBorder="1"/>
    <xf numFmtId="0" fontId="21" fillId="9" borderId="0" xfId="0" applyFont="1" applyFill="1" applyBorder="1" applyAlignment="1">
      <alignment horizontal="right"/>
    </xf>
    <xf numFmtId="0" fontId="21" fillId="9" borderId="0" xfId="0" applyFont="1" applyFill="1" applyBorder="1"/>
    <xf numFmtId="0" fontId="20" fillId="0" borderId="1" xfId="0" applyFont="1" applyBorder="1" applyAlignment="1">
      <alignment horizontal="center"/>
    </xf>
    <xf numFmtId="0" fontId="18" fillId="9" borderId="0" xfId="0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Fill="1" applyBorder="1" applyAlignment="1">
      <alignment horizontal="center"/>
    </xf>
    <xf numFmtId="0" fontId="23" fillId="0" borderId="0" xfId="0" applyFont="1"/>
    <xf numFmtId="0" fontId="23" fillId="1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11" fillId="4" borderId="6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15" borderId="5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" fillId="12" borderId="0" xfId="0" applyFont="1" applyFill="1"/>
    <xf numFmtId="0" fontId="5" fillId="0" borderId="0" xfId="0" applyFont="1" applyFill="1" applyBorder="1"/>
    <xf numFmtId="0" fontId="1" fillId="0" borderId="0" xfId="0" applyFont="1" applyFill="1" applyAlignment="1">
      <alignment horizontal="left"/>
    </xf>
    <xf numFmtId="0" fontId="4" fillId="16" borderId="1" xfId="0" applyFont="1" applyFill="1" applyBorder="1"/>
    <xf numFmtId="0" fontId="24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4" fillId="2" borderId="10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24" fillId="2" borderId="12" xfId="0" applyFont="1" applyFill="1" applyBorder="1"/>
    <xf numFmtId="0" fontId="0" fillId="2" borderId="14" xfId="0" applyFill="1" applyBorder="1"/>
    <xf numFmtId="0" fontId="5" fillId="16" borderId="0" xfId="0" applyFont="1" applyFill="1"/>
    <xf numFmtId="0" fontId="4" fillId="16" borderId="0" xfId="0" applyFont="1" applyFill="1"/>
    <xf numFmtId="0" fontId="11" fillId="16" borderId="5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24" fillId="2" borderId="13" xfId="0" applyFont="1" applyFill="1" applyBorder="1"/>
    <xf numFmtId="0" fontId="25" fillId="0" borderId="0" xfId="0" applyFont="1"/>
    <xf numFmtId="0" fontId="4" fillId="0" borderId="0" xfId="0" applyFont="1" applyFill="1" applyAlignment="1">
      <alignment horizontal="center"/>
    </xf>
    <xf numFmtId="0" fontId="12" fillId="6" borderId="10" xfId="0" applyFont="1" applyFill="1" applyBorder="1"/>
    <xf numFmtId="0" fontId="0" fillId="6" borderId="0" xfId="0" applyFill="1" applyBorder="1"/>
    <xf numFmtId="0" fontId="0" fillId="6" borderId="11" xfId="0" applyFill="1" applyBorder="1"/>
    <xf numFmtId="0" fontId="1" fillId="0" borderId="10" xfId="0" applyFont="1" applyBorder="1"/>
    <xf numFmtId="0" fontId="0" fillId="0" borderId="0" xfId="0" applyBorder="1"/>
    <xf numFmtId="0" fontId="0" fillId="0" borderId="11" xfId="0" applyBorder="1"/>
    <xf numFmtId="0" fontId="7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6" borderId="0" xfId="0" applyFill="1"/>
    <xf numFmtId="0" fontId="23" fillId="13" borderId="0" xfId="0" applyFont="1" applyFill="1" applyAlignment="1">
      <alignment horizontal="center"/>
    </xf>
    <xf numFmtId="0" fontId="4" fillId="12" borderId="0" xfId="0" applyFont="1" applyFill="1" applyBorder="1"/>
    <xf numFmtId="0" fontId="4" fillId="11" borderId="0" xfId="0" applyFont="1" applyFill="1" applyBorder="1"/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6" borderId="0" xfId="0" applyFont="1" applyFill="1"/>
    <xf numFmtId="0" fontId="1" fillId="11" borderId="0" xfId="0" applyFont="1" applyFill="1"/>
    <xf numFmtId="0" fontId="4" fillId="6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4" fillId="6" borderId="0" xfId="0" applyFont="1" applyFill="1"/>
    <xf numFmtId="0" fontId="6" fillId="6" borderId="0" xfId="0" applyFont="1" applyFill="1"/>
    <xf numFmtId="0" fontId="18" fillId="11" borderId="0" xfId="0" applyFont="1" applyFill="1"/>
    <xf numFmtId="0" fontId="1" fillId="12" borderId="0" xfId="0" applyFont="1" applyFill="1" applyAlignment="1">
      <alignment horizontal="left"/>
    </xf>
    <xf numFmtId="0" fontId="4" fillId="16" borderId="0" xfId="0" applyFont="1" applyFill="1" applyBorder="1"/>
    <xf numFmtId="0" fontId="18" fillId="0" borderId="0" xfId="0" applyFont="1" applyFill="1" applyAlignment="1">
      <alignment horizontal="center"/>
    </xf>
    <xf numFmtId="0" fontId="27" fillId="0" borderId="0" xfId="0" applyFont="1" applyFill="1" applyBorder="1"/>
    <xf numFmtId="0" fontId="4" fillId="13" borderId="0" xfId="0" applyFont="1" applyFill="1" applyBorder="1"/>
    <xf numFmtId="0" fontId="4" fillId="18" borderId="0" xfId="0" applyFont="1" applyFill="1" applyBorder="1"/>
    <xf numFmtId="0" fontId="4" fillId="19" borderId="0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3" fillId="13" borderId="0" xfId="0" applyFont="1" applyFill="1" applyAlignment="1">
      <alignment horizontal="center"/>
    </xf>
    <xf numFmtId="0" fontId="23" fillId="13" borderId="8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DFFFA"/>
      <color rgb="FF66FFFF"/>
      <color rgb="FFCCFF99"/>
      <color rgb="FFFF99FF"/>
      <color rgb="FF00CCFF"/>
      <color rgb="FF03B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selection activeCell="A43" sqref="A43:M43"/>
    </sheetView>
  </sheetViews>
  <sheetFormatPr baseColWidth="10" defaultColWidth="9.140625" defaultRowHeight="15" x14ac:dyDescent="0.25"/>
  <cols>
    <col min="1" max="1" width="4.28515625" customWidth="1"/>
    <col min="2" max="2" width="26.5703125" customWidth="1"/>
    <col min="3" max="10" width="7.7109375" customWidth="1"/>
    <col min="11" max="11" width="8.5703125" customWidth="1"/>
    <col min="12" max="13" width="7.7109375" customWidth="1"/>
  </cols>
  <sheetData>
    <row r="1" spans="1:13" ht="46.5" thickBot="1" x14ac:dyDescent="0.75">
      <c r="B1" s="1" t="s">
        <v>458</v>
      </c>
      <c r="J1" s="71" t="s">
        <v>457</v>
      </c>
    </row>
    <row r="2" spans="1:13" ht="15.75" thickBot="1" x14ac:dyDescent="0.3">
      <c r="J2" s="149" t="s">
        <v>407</v>
      </c>
      <c r="K2" s="150"/>
      <c r="L2" s="150"/>
      <c r="M2" s="151"/>
    </row>
    <row r="3" spans="1:13" ht="19.5" x14ac:dyDescent="0.3">
      <c r="B3" s="86" t="s">
        <v>193</v>
      </c>
      <c r="C3" s="86">
        <v>10</v>
      </c>
      <c r="D3" s="14"/>
      <c r="E3" s="10" t="s">
        <v>245</v>
      </c>
      <c r="F3" s="10"/>
      <c r="G3" s="88">
        <f>12*2</f>
        <v>24</v>
      </c>
      <c r="H3" s="10"/>
      <c r="I3" s="10"/>
      <c r="J3" s="100" t="s">
        <v>260</v>
      </c>
      <c r="K3" s="101"/>
      <c r="L3" s="101"/>
      <c r="M3" s="102"/>
    </row>
    <row r="4" spans="1:13" ht="15.75" x14ac:dyDescent="0.25">
      <c r="B4" s="39" t="s">
        <v>192</v>
      </c>
      <c r="C4" s="39">
        <v>2</v>
      </c>
      <c r="D4" s="16"/>
      <c r="E4" s="10"/>
      <c r="F4" s="10"/>
      <c r="G4" s="10"/>
      <c r="H4" s="10"/>
      <c r="I4" s="10"/>
      <c r="J4" s="103" t="s">
        <v>261</v>
      </c>
      <c r="K4" s="104"/>
      <c r="L4" s="104"/>
      <c r="M4" s="105"/>
    </row>
    <row r="5" spans="1:13" ht="15.75" x14ac:dyDescent="0.25">
      <c r="B5" s="31" t="s">
        <v>194</v>
      </c>
      <c r="C5" s="31">
        <v>3</v>
      </c>
      <c r="D5" s="16"/>
      <c r="E5" s="10"/>
      <c r="F5" s="10"/>
      <c r="G5" s="10"/>
      <c r="H5" s="10"/>
      <c r="I5" s="10"/>
      <c r="J5" s="103" t="s">
        <v>262</v>
      </c>
      <c r="K5" s="104"/>
      <c r="L5" s="104"/>
      <c r="M5" s="105"/>
    </row>
    <row r="6" spans="1:13" ht="15.75" x14ac:dyDescent="0.25">
      <c r="B6" s="31" t="s">
        <v>244</v>
      </c>
      <c r="C6" s="31">
        <v>11</v>
      </c>
      <c r="D6" s="16"/>
      <c r="E6" s="10"/>
      <c r="F6" s="10"/>
      <c r="G6" s="10"/>
      <c r="H6" s="10"/>
      <c r="I6" s="10"/>
      <c r="J6" s="103" t="s">
        <v>263</v>
      </c>
      <c r="K6" s="104"/>
      <c r="L6" s="104"/>
      <c r="M6" s="105"/>
    </row>
    <row r="7" spans="1:13" ht="16.5" thickBot="1" x14ac:dyDescent="0.3">
      <c r="B7" s="110" t="s">
        <v>195</v>
      </c>
      <c r="C7" s="111">
        <v>11</v>
      </c>
      <c r="D7" s="79">
        <f>C3+C5-C4-C7</f>
        <v>0</v>
      </c>
      <c r="E7" s="108" t="s">
        <v>268</v>
      </c>
      <c r="F7" s="109"/>
      <c r="G7" s="109"/>
      <c r="H7" s="109"/>
      <c r="I7" s="10"/>
      <c r="J7" s="103" t="s">
        <v>264</v>
      </c>
      <c r="K7" s="104"/>
      <c r="L7" s="104"/>
      <c r="M7" s="105"/>
    </row>
    <row r="8" spans="1:13" ht="19.5" thickBot="1" x14ac:dyDescent="0.35">
      <c r="B8" s="38"/>
      <c r="C8" s="89">
        <f>+C3+C5+C6</f>
        <v>24</v>
      </c>
      <c r="D8" s="11"/>
      <c r="E8" s="109" t="s">
        <v>267</v>
      </c>
      <c r="F8" s="109"/>
      <c r="G8" s="109"/>
      <c r="H8" s="109"/>
      <c r="I8" s="10"/>
      <c r="J8" s="103" t="s">
        <v>265</v>
      </c>
      <c r="K8" s="104"/>
      <c r="L8" s="104"/>
      <c r="M8" s="105"/>
    </row>
    <row r="9" spans="1:13" ht="19.5" thickBot="1" x14ac:dyDescent="0.35">
      <c r="B9" s="38"/>
      <c r="C9" s="92"/>
      <c r="D9" s="11"/>
      <c r="E9" s="11"/>
      <c r="F9" s="10"/>
      <c r="G9" s="10"/>
      <c r="H9" s="10"/>
      <c r="I9" s="10"/>
      <c r="J9" s="106" t="s">
        <v>266</v>
      </c>
      <c r="K9" s="112"/>
      <c r="L9" s="112"/>
      <c r="M9" s="107"/>
    </row>
    <row r="10" spans="1:13" ht="15.75" thickBot="1" x14ac:dyDescent="0.3"/>
    <row r="11" spans="1:13" ht="20.25" thickBot="1" x14ac:dyDescent="0.35">
      <c r="B11" s="146" t="s">
        <v>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</row>
    <row r="12" spans="1:13" ht="15.75" thickBot="1" x14ac:dyDescent="0.3">
      <c r="B12" s="2" t="s">
        <v>0</v>
      </c>
      <c r="C12" s="2" t="s">
        <v>1</v>
      </c>
      <c r="D12" s="2" t="s">
        <v>24</v>
      </c>
      <c r="E12" s="2" t="s">
        <v>2</v>
      </c>
      <c r="F12" s="2" t="s">
        <v>3</v>
      </c>
      <c r="G12" s="2" t="s">
        <v>4</v>
      </c>
      <c r="H12" s="2" t="s">
        <v>5</v>
      </c>
      <c r="I12" s="2" t="s">
        <v>6</v>
      </c>
      <c r="J12" s="2" t="s">
        <v>7</v>
      </c>
      <c r="K12" s="2" t="s">
        <v>460</v>
      </c>
      <c r="L12" s="2" t="s">
        <v>463</v>
      </c>
      <c r="M12" s="2" t="str">
        <f>+J2</f>
        <v>Art.37</v>
      </c>
    </row>
    <row r="13" spans="1:13" ht="15.75" thickBot="1" x14ac:dyDescent="0.3">
      <c r="A13" s="3">
        <v>1</v>
      </c>
      <c r="B13" s="30" t="s">
        <v>249</v>
      </c>
      <c r="C13" s="8">
        <f>E13*3+F13*1+G13*0-K13-L13</f>
        <v>43</v>
      </c>
      <c r="D13" s="15">
        <f>E13+F13+G13</f>
        <v>22</v>
      </c>
      <c r="E13" s="5">
        <v>13</v>
      </c>
      <c r="F13" s="5">
        <v>4</v>
      </c>
      <c r="G13" s="5">
        <v>5</v>
      </c>
      <c r="H13" s="5">
        <v>49</v>
      </c>
      <c r="I13" s="5">
        <v>25</v>
      </c>
      <c r="J13" s="5">
        <f>H13-I13</f>
        <v>24</v>
      </c>
      <c r="K13" s="6"/>
      <c r="L13" s="6"/>
      <c r="M13" s="7">
        <v>3</v>
      </c>
    </row>
    <row r="14" spans="1:13" ht="15.75" thickBot="1" x14ac:dyDescent="0.3">
      <c r="A14" s="3">
        <f>A13+1</f>
        <v>2</v>
      </c>
      <c r="B14" s="17" t="s">
        <v>250</v>
      </c>
      <c r="C14" s="8">
        <f t="shared" ref="C14:C24" si="0">E14*3+F14*1+G14*0-K14-L14</f>
        <v>43</v>
      </c>
      <c r="D14" s="15">
        <f t="shared" ref="D14:D24" si="1">E14+F14+G14</f>
        <v>22</v>
      </c>
      <c r="E14" s="5">
        <v>13</v>
      </c>
      <c r="F14" s="5">
        <v>4</v>
      </c>
      <c r="G14" s="5">
        <v>5</v>
      </c>
      <c r="H14" s="5">
        <v>45</v>
      </c>
      <c r="I14" s="5">
        <v>31</v>
      </c>
      <c r="J14" s="5">
        <f t="shared" ref="J14:J24" si="2">H14-I14</f>
        <v>14</v>
      </c>
      <c r="K14" s="6"/>
      <c r="L14" s="6"/>
      <c r="M14" s="7">
        <v>5</v>
      </c>
    </row>
    <row r="15" spans="1:13" ht="15.75" thickBot="1" x14ac:dyDescent="0.3">
      <c r="A15" s="3">
        <f t="shared" ref="A15:A24" si="3">A14+1</f>
        <v>3</v>
      </c>
      <c r="B15" s="17" t="s">
        <v>138</v>
      </c>
      <c r="C15" s="8">
        <f t="shared" si="0"/>
        <v>35</v>
      </c>
      <c r="D15" s="15">
        <f t="shared" si="1"/>
        <v>22</v>
      </c>
      <c r="E15" s="5">
        <v>10</v>
      </c>
      <c r="F15" s="5">
        <v>5</v>
      </c>
      <c r="G15" s="5">
        <v>7</v>
      </c>
      <c r="H15" s="5">
        <v>34</v>
      </c>
      <c r="I15" s="5">
        <v>26</v>
      </c>
      <c r="J15" s="5">
        <f t="shared" si="2"/>
        <v>8</v>
      </c>
      <c r="K15" s="6"/>
      <c r="L15" s="6"/>
      <c r="M15" s="7">
        <v>10</v>
      </c>
    </row>
    <row r="16" spans="1:13" ht="15.75" thickBot="1" x14ac:dyDescent="0.3">
      <c r="A16" s="3">
        <f t="shared" si="3"/>
        <v>4</v>
      </c>
      <c r="B16" s="17" t="s">
        <v>150</v>
      </c>
      <c r="C16" s="8">
        <f t="shared" si="0"/>
        <v>34</v>
      </c>
      <c r="D16" s="15">
        <f t="shared" si="1"/>
        <v>22</v>
      </c>
      <c r="E16" s="5">
        <v>10</v>
      </c>
      <c r="F16" s="5">
        <v>4</v>
      </c>
      <c r="G16" s="5">
        <v>8</v>
      </c>
      <c r="H16" s="5">
        <v>27</v>
      </c>
      <c r="I16" s="5">
        <v>24</v>
      </c>
      <c r="J16" s="5">
        <f t="shared" si="2"/>
        <v>3</v>
      </c>
      <c r="K16" s="6"/>
      <c r="L16" s="6"/>
      <c r="M16" s="7"/>
    </row>
    <row r="17" spans="1:15" ht="15.75" thickBot="1" x14ac:dyDescent="0.3">
      <c r="A17" s="3">
        <f t="shared" si="3"/>
        <v>5</v>
      </c>
      <c r="B17" s="17" t="s">
        <v>251</v>
      </c>
      <c r="C17" s="8">
        <f t="shared" si="0"/>
        <v>33</v>
      </c>
      <c r="D17" s="15">
        <f t="shared" si="1"/>
        <v>22</v>
      </c>
      <c r="E17" s="5">
        <v>9</v>
      </c>
      <c r="F17" s="5">
        <v>6</v>
      </c>
      <c r="G17" s="5">
        <v>7</v>
      </c>
      <c r="H17" s="5">
        <v>33</v>
      </c>
      <c r="I17" s="5">
        <v>25</v>
      </c>
      <c r="J17" s="5">
        <f t="shared" si="2"/>
        <v>8</v>
      </c>
      <c r="K17" s="6"/>
      <c r="L17" s="6"/>
      <c r="M17" s="7">
        <v>0</v>
      </c>
    </row>
    <row r="18" spans="1:15" ht="15.75" thickBot="1" x14ac:dyDescent="0.3">
      <c r="A18" s="3">
        <f t="shared" si="3"/>
        <v>6</v>
      </c>
      <c r="B18" s="17" t="s">
        <v>132</v>
      </c>
      <c r="C18" s="8">
        <f t="shared" si="0"/>
        <v>33</v>
      </c>
      <c r="D18" s="15">
        <f t="shared" si="1"/>
        <v>22</v>
      </c>
      <c r="E18" s="5">
        <v>9</v>
      </c>
      <c r="F18" s="5">
        <v>6</v>
      </c>
      <c r="G18" s="5">
        <v>7</v>
      </c>
      <c r="H18" s="5">
        <v>35</v>
      </c>
      <c r="I18" s="5">
        <v>36</v>
      </c>
      <c r="J18" s="5">
        <f t="shared" si="2"/>
        <v>-1</v>
      </c>
      <c r="K18" s="6"/>
      <c r="L18" s="6"/>
      <c r="M18" s="7">
        <v>1</v>
      </c>
      <c r="O18" t="s">
        <v>115</v>
      </c>
    </row>
    <row r="19" spans="1:15" ht="15.75" thickBot="1" x14ac:dyDescent="0.3">
      <c r="A19" s="3">
        <f t="shared" si="3"/>
        <v>7</v>
      </c>
      <c r="B19" s="99" t="s">
        <v>252</v>
      </c>
      <c r="C19" s="8">
        <f t="shared" si="0"/>
        <v>33</v>
      </c>
      <c r="D19" s="15">
        <f t="shared" si="1"/>
        <v>22</v>
      </c>
      <c r="E19" s="5">
        <v>9</v>
      </c>
      <c r="F19" s="5">
        <v>6</v>
      </c>
      <c r="G19" s="5">
        <v>7</v>
      </c>
      <c r="H19" s="5">
        <v>41</v>
      </c>
      <c r="I19" s="5">
        <v>39</v>
      </c>
      <c r="J19" s="5">
        <f t="shared" si="2"/>
        <v>2</v>
      </c>
      <c r="K19" s="6"/>
      <c r="L19" s="6"/>
      <c r="M19" s="7">
        <v>7</v>
      </c>
    </row>
    <row r="20" spans="1:15" ht="15.75" thickBot="1" x14ac:dyDescent="0.3">
      <c r="A20" s="3">
        <f t="shared" si="3"/>
        <v>8</v>
      </c>
      <c r="B20" s="99" t="s">
        <v>214</v>
      </c>
      <c r="C20" s="8">
        <f t="shared" si="0"/>
        <v>32</v>
      </c>
      <c r="D20" s="15">
        <f t="shared" si="1"/>
        <v>22</v>
      </c>
      <c r="E20" s="5">
        <v>8</v>
      </c>
      <c r="F20" s="5">
        <v>8</v>
      </c>
      <c r="G20" s="5">
        <v>6</v>
      </c>
      <c r="H20" s="5">
        <v>40</v>
      </c>
      <c r="I20" s="5">
        <v>29</v>
      </c>
      <c r="J20" s="5">
        <f t="shared" si="2"/>
        <v>11</v>
      </c>
      <c r="K20" s="6"/>
      <c r="L20" s="6"/>
      <c r="M20" s="7">
        <v>9</v>
      </c>
    </row>
    <row r="21" spans="1:15" ht="15.75" thickBot="1" x14ac:dyDescent="0.3">
      <c r="A21" s="3">
        <f t="shared" si="3"/>
        <v>9</v>
      </c>
      <c r="B21" s="99" t="s">
        <v>215</v>
      </c>
      <c r="C21" s="8">
        <f t="shared" si="0"/>
        <v>24</v>
      </c>
      <c r="D21" s="15">
        <f t="shared" ref="D21" si="4">E21+F21+G21</f>
        <v>22</v>
      </c>
      <c r="E21" s="5">
        <v>6</v>
      </c>
      <c r="F21" s="5">
        <v>6</v>
      </c>
      <c r="G21" s="5">
        <v>10</v>
      </c>
      <c r="H21" s="5">
        <v>40</v>
      </c>
      <c r="I21" s="5">
        <v>46</v>
      </c>
      <c r="J21" s="5">
        <f t="shared" ref="J21" si="5">H21-I21</f>
        <v>-6</v>
      </c>
      <c r="K21" s="6"/>
      <c r="L21" s="6"/>
      <c r="M21" s="7">
        <v>4</v>
      </c>
    </row>
    <row r="22" spans="1:15" ht="15.75" thickBot="1" x14ac:dyDescent="0.3">
      <c r="A22" s="3">
        <f t="shared" si="3"/>
        <v>10</v>
      </c>
      <c r="B22" s="99" t="s">
        <v>253</v>
      </c>
      <c r="C22" s="8">
        <f t="shared" si="0"/>
        <v>21</v>
      </c>
      <c r="D22" s="15">
        <f t="shared" si="1"/>
        <v>22</v>
      </c>
      <c r="E22" s="5">
        <v>6</v>
      </c>
      <c r="F22" s="5">
        <v>3</v>
      </c>
      <c r="G22" s="5">
        <v>13</v>
      </c>
      <c r="H22" s="5">
        <v>29</v>
      </c>
      <c r="I22" s="5">
        <v>36</v>
      </c>
      <c r="J22" s="5">
        <f t="shared" si="2"/>
        <v>-7</v>
      </c>
      <c r="K22" s="6"/>
      <c r="L22" s="6"/>
      <c r="M22" s="7"/>
    </row>
    <row r="23" spans="1:15" ht="15.75" thickBot="1" x14ac:dyDescent="0.3">
      <c r="A23" s="3">
        <f t="shared" si="3"/>
        <v>11</v>
      </c>
      <c r="B23" s="99" t="s">
        <v>151</v>
      </c>
      <c r="C23" s="8">
        <f t="shared" si="0"/>
        <v>18</v>
      </c>
      <c r="D23" s="15">
        <f t="shared" si="1"/>
        <v>22</v>
      </c>
      <c r="E23" s="5">
        <v>4</v>
      </c>
      <c r="F23" s="5">
        <v>6</v>
      </c>
      <c r="G23" s="5">
        <v>12</v>
      </c>
      <c r="H23" s="5">
        <v>22</v>
      </c>
      <c r="I23" s="5">
        <v>45</v>
      </c>
      <c r="J23" s="5">
        <f t="shared" si="2"/>
        <v>-23</v>
      </c>
      <c r="K23" s="6"/>
      <c r="L23" s="6"/>
      <c r="M23" s="7"/>
    </row>
    <row r="24" spans="1:15" ht="15.75" thickBot="1" x14ac:dyDescent="0.3">
      <c r="A24" s="3">
        <f t="shared" si="3"/>
        <v>12</v>
      </c>
      <c r="B24" s="99" t="s">
        <v>167</v>
      </c>
      <c r="C24" s="8">
        <f t="shared" si="0"/>
        <v>17</v>
      </c>
      <c r="D24" s="15">
        <f t="shared" si="1"/>
        <v>22</v>
      </c>
      <c r="E24" s="5">
        <v>5</v>
      </c>
      <c r="F24" s="5">
        <v>2</v>
      </c>
      <c r="G24" s="5">
        <v>15</v>
      </c>
      <c r="H24" s="5">
        <v>21</v>
      </c>
      <c r="I24" s="5">
        <v>54</v>
      </c>
      <c r="J24" s="5">
        <f t="shared" si="2"/>
        <v>-33</v>
      </c>
      <c r="K24" s="6"/>
      <c r="L24" s="6"/>
      <c r="M24" s="7"/>
    </row>
    <row r="26" spans="1:15" ht="15.75" thickBot="1" x14ac:dyDescent="0.3"/>
    <row r="27" spans="1:15" ht="20.25" thickBot="1" x14ac:dyDescent="0.35">
      <c r="B27" s="146" t="s">
        <v>10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8"/>
    </row>
    <row r="28" spans="1:15" ht="15.75" thickBot="1" x14ac:dyDescent="0.3">
      <c r="B28" s="2" t="s">
        <v>0</v>
      </c>
      <c r="C28" s="2" t="s">
        <v>1</v>
      </c>
      <c r="D28" s="2" t="s">
        <v>24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tr">
        <f>K12</f>
        <v>Art.37 Pts</v>
      </c>
      <c r="L28" s="2" t="str">
        <f>L12</f>
        <v>Pén.+ -</v>
      </c>
      <c r="M28" s="2" t="str">
        <f>+M12</f>
        <v>Art.37</v>
      </c>
    </row>
    <row r="29" spans="1:15" ht="15.75" thickBot="1" x14ac:dyDescent="0.3">
      <c r="A29" s="3">
        <v>1</v>
      </c>
      <c r="B29" s="30" t="s">
        <v>254</v>
      </c>
      <c r="C29" s="8">
        <f>E29*3+F29*1+G29*0-K29-L29</f>
        <v>44</v>
      </c>
      <c r="D29" s="15">
        <f>E29+F29+G29</f>
        <v>22</v>
      </c>
      <c r="E29" s="5">
        <v>13</v>
      </c>
      <c r="F29" s="5">
        <v>5</v>
      </c>
      <c r="G29" s="5">
        <v>4</v>
      </c>
      <c r="H29" s="5">
        <v>38</v>
      </c>
      <c r="I29" s="5">
        <v>26</v>
      </c>
      <c r="J29" s="5">
        <f>H29-I29</f>
        <v>12</v>
      </c>
      <c r="K29" s="6"/>
      <c r="L29" s="6"/>
      <c r="M29" s="7"/>
    </row>
    <row r="30" spans="1:15" ht="15.75" thickBot="1" x14ac:dyDescent="0.3">
      <c r="A30" s="3">
        <f>A29+1</f>
        <v>2</v>
      </c>
      <c r="B30" s="17" t="s">
        <v>255</v>
      </c>
      <c r="C30" s="8">
        <f t="shared" ref="C30:C40" si="6">E30*3+F30*1+G30*0-K30-L30</f>
        <v>42</v>
      </c>
      <c r="D30" s="15">
        <f t="shared" ref="D30:D40" si="7">E30+F30+G30</f>
        <v>22</v>
      </c>
      <c r="E30" s="5">
        <v>13</v>
      </c>
      <c r="F30" s="5">
        <v>3</v>
      </c>
      <c r="G30" s="5">
        <v>6</v>
      </c>
      <c r="H30" s="5">
        <v>43</v>
      </c>
      <c r="I30" s="5">
        <v>26</v>
      </c>
      <c r="J30" s="5">
        <f t="shared" ref="J30:J40" si="8">H30-I30</f>
        <v>17</v>
      </c>
      <c r="K30" s="6"/>
      <c r="L30" s="6"/>
      <c r="M30" s="7">
        <v>3</v>
      </c>
      <c r="N30" s="23"/>
      <c r="O30" s="34"/>
    </row>
    <row r="31" spans="1:15" ht="15.75" thickBot="1" x14ac:dyDescent="0.3">
      <c r="A31" s="3">
        <f t="shared" ref="A31:A40" si="9">A30+1</f>
        <v>3</v>
      </c>
      <c r="B31" s="17" t="s">
        <v>131</v>
      </c>
      <c r="C31" s="8">
        <f t="shared" si="6"/>
        <v>39</v>
      </c>
      <c r="D31" s="15">
        <f t="shared" si="7"/>
        <v>22</v>
      </c>
      <c r="E31" s="5">
        <v>12</v>
      </c>
      <c r="F31" s="5">
        <v>3</v>
      </c>
      <c r="G31" s="5">
        <v>7</v>
      </c>
      <c r="H31" s="5">
        <v>42</v>
      </c>
      <c r="I31" s="5">
        <v>37</v>
      </c>
      <c r="J31" s="5">
        <f t="shared" si="8"/>
        <v>5</v>
      </c>
      <c r="K31" s="6"/>
      <c r="L31" s="6"/>
      <c r="M31" s="7">
        <v>5</v>
      </c>
      <c r="N31" s="23"/>
      <c r="O31" s="34"/>
    </row>
    <row r="32" spans="1:15" ht="15.75" thickBot="1" x14ac:dyDescent="0.3">
      <c r="A32" s="3">
        <f t="shared" si="9"/>
        <v>4</v>
      </c>
      <c r="B32" s="17" t="s">
        <v>256</v>
      </c>
      <c r="C32" s="8">
        <f t="shared" si="6"/>
        <v>38</v>
      </c>
      <c r="D32" s="15">
        <f t="shared" si="7"/>
        <v>22</v>
      </c>
      <c r="E32" s="5">
        <v>11</v>
      </c>
      <c r="F32" s="5">
        <v>5</v>
      </c>
      <c r="G32" s="5">
        <v>6</v>
      </c>
      <c r="H32" s="5">
        <v>47</v>
      </c>
      <c r="I32" s="5">
        <v>35</v>
      </c>
      <c r="J32" s="5">
        <f t="shared" si="8"/>
        <v>12</v>
      </c>
      <c r="K32" s="6"/>
      <c r="L32" s="6"/>
      <c r="M32" s="7"/>
      <c r="N32" s="34"/>
      <c r="O32" s="34"/>
    </row>
    <row r="33" spans="1:13" ht="15.75" thickBot="1" x14ac:dyDescent="0.3">
      <c r="A33" s="3">
        <f t="shared" si="9"/>
        <v>5</v>
      </c>
      <c r="B33" s="17" t="s">
        <v>257</v>
      </c>
      <c r="C33" s="8">
        <f t="shared" si="6"/>
        <v>37</v>
      </c>
      <c r="D33" s="15">
        <f t="shared" si="7"/>
        <v>22</v>
      </c>
      <c r="E33" s="5">
        <v>10</v>
      </c>
      <c r="F33" s="5">
        <v>7</v>
      </c>
      <c r="G33" s="5">
        <v>5</v>
      </c>
      <c r="H33" s="5">
        <v>41</v>
      </c>
      <c r="I33" s="5">
        <v>29</v>
      </c>
      <c r="J33" s="5">
        <f t="shared" si="8"/>
        <v>12</v>
      </c>
      <c r="K33" s="6"/>
      <c r="L33" s="6"/>
      <c r="M33" s="7">
        <v>1</v>
      </c>
    </row>
    <row r="34" spans="1:13" ht="15.75" thickBot="1" x14ac:dyDescent="0.3">
      <c r="A34" s="3">
        <f t="shared" si="9"/>
        <v>6</v>
      </c>
      <c r="B34" s="17" t="s">
        <v>133</v>
      </c>
      <c r="C34" s="8">
        <f t="shared" si="6"/>
        <v>35</v>
      </c>
      <c r="D34" s="15">
        <f t="shared" si="7"/>
        <v>22</v>
      </c>
      <c r="E34" s="5">
        <v>10</v>
      </c>
      <c r="F34" s="5">
        <v>5</v>
      </c>
      <c r="G34" s="5">
        <v>7</v>
      </c>
      <c r="H34" s="5">
        <v>40</v>
      </c>
      <c r="I34" s="5">
        <v>31</v>
      </c>
      <c r="J34" s="5">
        <f t="shared" si="8"/>
        <v>9</v>
      </c>
      <c r="K34" s="6"/>
      <c r="L34" s="6"/>
      <c r="M34" s="7">
        <v>2</v>
      </c>
    </row>
    <row r="35" spans="1:13" ht="15.75" thickBot="1" x14ac:dyDescent="0.3">
      <c r="A35" s="3">
        <f t="shared" si="9"/>
        <v>7</v>
      </c>
      <c r="B35" s="17" t="s">
        <v>135</v>
      </c>
      <c r="C35" s="8">
        <f t="shared" si="6"/>
        <v>34</v>
      </c>
      <c r="D35" s="15">
        <f t="shared" ref="D35" si="10">E35+F35+G35</f>
        <v>22</v>
      </c>
      <c r="E35" s="5">
        <v>9</v>
      </c>
      <c r="F35" s="5">
        <v>7</v>
      </c>
      <c r="G35" s="5">
        <v>6</v>
      </c>
      <c r="H35" s="5">
        <v>45</v>
      </c>
      <c r="I35" s="5">
        <v>38</v>
      </c>
      <c r="J35" s="5">
        <f t="shared" ref="J35" si="11">H35-I35</f>
        <v>7</v>
      </c>
      <c r="K35" s="6"/>
      <c r="L35" s="6"/>
      <c r="M35" s="7"/>
    </row>
    <row r="36" spans="1:13" ht="15.75" thickBot="1" x14ac:dyDescent="0.3">
      <c r="A36" s="3">
        <f t="shared" si="9"/>
        <v>8</v>
      </c>
      <c r="B36" s="99" t="s">
        <v>143</v>
      </c>
      <c r="C36" s="8">
        <f t="shared" si="6"/>
        <v>33</v>
      </c>
      <c r="D36" s="15">
        <f t="shared" si="7"/>
        <v>22</v>
      </c>
      <c r="E36" s="5">
        <v>9</v>
      </c>
      <c r="F36" s="5">
        <v>6</v>
      </c>
      <c r="G36" s="5">
        <v>7</v>
      </c>
      <c r="H36" s="5">
        <v>27</v>
      </c>
      <c r="I36" s="5">
        <v>25</v>
      </c>
      <c r="J36" s="5">
        <f t="shared" si="8"/>
        <v>2</v>
      </c>
      <c r="K36" s="6"/>
      <c r="L36" s="6"/>
      <c r="M36" s="7"/>
    </row>
    <row r="37" spans="1:13" ht="15.75" thickBot="1" x14ac:dyDescent="0.3">
      <c r="A37" s="3">
        <f t="shared" si="9"/>
        <v>9</v>
      </c>
      <c r="B37" s="99" t="s">
        <v>130</v>
      </c>
      <c r="C37" s="8">
        <f t="shared" si="6"/>
        <v>22</v>
      </c>
      <c r="D37" s="15">
        <f t="shared" si="7"/>
        <v>22</v>
      </c>
      <c r="E37" s="5">
        <v>6</v>
      </c>
      <c r="F37" s="5">
        <v>4</v>
      </c>
      <c r="G37" s="5">
        <v>12</v>
      </c>
      <c r="H37" s="5">
        <v>34</v>
      </c>
      <c r="I37" s="5">
        <v>46</v>
      </c>
      <c r="J37" s="5">
        <f t="shared" si="8"/>
        <v>-12</v>
      </c>
      <c r="K37" s="6"/>
      <c r="L37" s="6"/>
      <c r="M37" s="7">
        <v>3</v>
      </c>
    </row>
    <row r="38" spans="1:13" ht="15.75" thickBot="1" x14ac:dyDescent="0.3">
      <c r="A38" s="3">
        <f t="shared" si="9"/>
        <v>10</v>
      </c>
      <c r="B38" s="99" t="s">
        <v>258</v>
      </c>
      <c r="C38" s="8">
        <f t="shared" si="6"/>
        <v>17</v>
      </c>
      <c r="D38" s="15">
        <f t="shared" si="7"/>
        <v>22</v>
      </c>
      <c r="E38" s="5">
        <v>7</v>
      </c>
      <c r="F38" s="5">
        <v>3</v>
      </c>
      <c r="G38" s="5">
        <v>12</v>
      </c>
      <c r="H38" s="5">
        <v>35</v>
      </c>
      <c r="I38" s="5">
        <v>43</v>
      </c>
      <c r="J38" s="5">
        <f t="shared" si="8"/>
        <v>-8</v>
      </c>
      <c r="K38" s="6">
        <v>7</v>
      </c>
      <c r="L38" s="6"/>
      <c r="M38" s="7">
        <v>24</v>
      </c>
    </row>
    <row r="39" spans="1:13" ht="15.75" thickBot="1" x14ac:dyDescent="0.3">
      <c r="A39" s="3">
        <f t="shared" si="9"/>
        <v>11</v>
      </c>
      <c r="B39" s="99" t="s">
        <v>259</v>
      </c>
      <c r="C39" s="8">
        <f t="shared" si="6"/>
        <v>16</v>
      </c>
      <c r="D39" s="15">
        <f t="shared" si="7"/>
        <v>22</v>
      </c>
      <c r="E39" s="5">
        <v>4</v>
      </c>
      <c r="F39" s="5">
        <v>4</v>
      </c>
      <c r="G39" s="5">
        <v>14</v>
      </c>
      <c r="H39" s="5">
        <v>29</v>
      </c>
      <c r="I39" s="5">
        <v>49</v>
      </c>
      <c r="J39" s="5">
        <f t="shared" si="8"/>
        <v>-20</v>
      </c>
      <c r="K39" s="6"/>
      <c r="L39" s="6"/>
      <c r="M39" s="7">
        <v>2</v>
      </c>
    </row>
    <row r="40" spans="1:13" ht="15.75" thickBot="1" x14ac:dyDescent="0.3">
      <c r="A40" s="3">
        <f t="shared" si="9"/>
        <v>12</v>
      </c>
      <c r="B40" s="99" t="s">
        <v>142</v>
      </c>
      <c r="C40" s="8">
        <f t="shared" si="6"/>
        <v>4</v>
      </c>
      <c r="D40" s="15">
        <f t="shared" si="7"/>
        <v>22</v>
      </c>
      <c r="E40" s="5">
        <v>0</v>
      </c>
      <c r="F40" s="5">
        <v>4</v>
      </c>
      <c r="G40" s="5">
        <v>18</v>
      </c>
      <c r="H40" s="5">
        <v>18</v>
      </c>
      <c r="I40" s="5">
        <v>54</v>
      </c>
      <c r="J40" s="5">
        <f t="shared" si="8"/>
        <v>-36</v>
      </c>
      <c r="K40" s="6"/>
      <c r="L40" s="6"/>
      <c r="M40" s="7">
        <v>5</v>
      </c>
    </row>
    <row r="41" spans="1:13" x14ac:dyDescent="0.25">
      <c r="M41" s="90"/>
    </row>
    <row r="42" spans="1:13" ht="28.5" customHeight="1" x14ac:dyDescent="0.35">
      <c r="A42" s="152" t="s">
        <v>464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21" x14ac:dyDescent="0.35">
      <c r="A43" s="152" t="s">
        <v>466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5.75" thickBot="1" x14ac:dyDescent="0.3"/>
    <row r="45" spans="1:13" ht="15.75" x14ac:dyDescent="0.25">
      <c r="B45" s="19"/>
      <c r="C45" s="19" t="s">
        <v>246</v>
      </c>
      <c r="H45" s="153" t="s">
        <v>429</v>
      </c>
      <c r="I45" s="154"/>
      <c r="J45" s="154"/>
      <c r="K45" s="154"/>
      <c r="L45" s="155"/>
    </row>
    <row r="46" spans="1:13" ht="15.75" x14ac:dyDescent="0.25">
      <c r="B46" s="18"/>
      <c r="C46" s="18">
        <v>1</v>
      </c>
      <c r="D46" s="10" t="s">
        <v>269</v>
      </c>
      <c r="E46" s="113"/>
      <c r="F46" s="113"/>
      <c r="H46" s="115" t="s">
        <v>430</v>
      </c>
      <c r="I46" s="116"/>
      <c r="J46" s="116"/>
      <c r="K46" s="116"/>
      <c r="L46" s="117"/>
    </row>
    <row r="47" spans="1:13" x14ac:dyDescent="0.25">
      <c r="B47" s="18"/>
      <c r="C47" s="18">
        <v>2</v>
      </c>
      <c r="D47" s="10" t="s">
        <v>282</v>
      </c>
      <c r="E47" s="113"/>
      <c r="F47" s="113"/>
      <c r="H47" s="118"/>
      <c r="I47" s="119"/>
      <c r="J47" s="119"/>
      <c r="K47" s="119"/>
      <c r="L47" s="120"/>
    </row>
    <row r="48" spans="1:13" x14ac:dyDescent="0.25">
      <c r="B48" s="18"/>
      <c r="C48" s="18">
        <v>3</v>
      </c>
      <c r="D48" s="10" t="s">
        <v>145</v>
      </c>
      <c r="E48" s="113"/>
      <c r="F48" s="113"/>
      <c r="H48" s="121" t="s">
        <v>431</v>
      </c>
      <c r="I48" s="119"/>
      <c r="J48" s="119"/>
      <c r="K48" s="119"/>
      <c r="L48" s="120"/>
    </row>
    <row r="49" spans="2:12" x14ac:dyDescent="0.25">
      <c r="B49" s="18"/>
      <c r="C49" s="18">
        <v>4</v>
      </c>
      <c r="D49" s="10" t="s">
        <v>283</v>
      </c>
      <c r="E49" s="113"/>
      <c r="F49" s="113"/>
      <c r="H49" s="118" t="s">
        <v>432</v>
      </c>
      <c r="I49" s="119"/>
      <c r="J49" s="119"/>
      <c r="K49" s="119"/>
      <c r="L49" s="120"/>
    </row>
    <row r="50" spans="2:12" x14ac:dyDescent="0.25">
      <c r="B50" s="18"/>
      <c r="C50" s="18">
        <v>5</v>
      </c>
      <c r="D50" s="10" t="s">
        <v>134</v>
      </c>
      <c r="E50" s="113"/>
      <c r="F50" s="113"/>
      <c r="H50" s="118" t="s">
        <v>433</v>
      </c>
      <c r="I50" s="119"/>
      <c r="J50" s="119"/>
      <c r="K50" s="119"/>
      <c r="L50" s="120"/>
    </row>
    <row r="51" spans="2:12" ht="15.75" thickBot="1" x14ac:dyDescent="0.3">
      <c r="B51" s="18"/>
      <c r="C51" s="18">
        <v>6</v>
      </c>
      <c r="D51" s="10" t="s">
        <v>284</v>
      </c>
      <c r="E51" s="113"/>
      <c r="F51" s="113"/>
      <c r="H51" s="122"/>
      <c r="I51" s="123"/>
      <c r="J51" s="123"/>
      <c r="K51" s="123"/>
      <c r="L51" s="124"/>
    </row>
    <row r="52" spans="2:12" x14ac:dyDescent="0.25">
      <c r="C52" s="18">
        <v>7</v>
      </c>
      <c r="D52" s="10" t="s">
        <v>285</v>
      </c>
      <c r="E52" s="113"/>
      <c r="F52" s="113"/>
    </row>
    <row r="53" spans="2:12" x14ac:dyDescent="0.25">
      <c r="C53" s="18">
        <v>8</v>
      </c>
      <c r="D53" s="10" t="s">
        <v>286</v>
      </c>
      <c r="E53" s="113"/>
      <c r="F53" s="113"/>
    </row>
    <row r="54" spans="2:12" x14ac:dyDescent="0.25">
      <c r="C54" s="18">
        <v>9</v>
      </c>
      <c r="D54" s="10" t="s">
        <v>287</v>
      </c>
      <c r="E54" s="113"/>
      <c r="F54" s="113"/>
    </row>
    <row r="55" spans="2:12" x14ac:dyDescent="0.25">
      <c r="C55" s="18">
        <v>10</v>
      </c>
      <c r="D55" s="10" t="s">
        <v>288</v>
      </c>
      <c r="E55" s="113"/>
      <c r="F55" s="113"/>
    </row>
  </sheetData>
  <mergeCells count="6">
    <mergeCell ref="B11:M11"/>
    <mergeCell ref="B27:M27"/>
    <mergeCell ref="J2:M2"/>
    <mergeCell ref="A42:M42"/>
    <mergeCell ref="H45:L45"/>
    <mergeCell ref="A43:M43"/>
  </mergeCells>
  <pageMargins left="0" right="0" top="0" bottom="0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A49" workbookViewId="0">
      <selection activeCell="A61" sqref="A61:O61"/>
    </sheetView>
  </sheetViews>
  <sheetFormatPr baseColWidth="10" defaultColWidth="9.140625" defaultRowHeight="15" x14ac:dyDescent="0.25"/>
  <cols>
    <col min="1" max="1" width="4.28515625" customWidth="1"/>
    <col min="2" max="2" width="26.5703125" customWidth="1"/>
    <col min="3" max="10" width="7.7109375" customWidth="1"/>
    <col min="11" max="11" width="9.85546875" customWidth="1"/>
    <col min="12" max="13" width="7.7109375" customWidth="1"/>
  </cols>
  <sheetData>
    <row r="1" spans="1:13" ht="46.5" thickBot="1" x14ac:dyDescent="0.75">
      <c r="B1" s="1" t="s">
        <v>459</v>
      </c>
      <c r="J1" s="71" t="str">
        <f>'DIVISION 1'!J1</f>
        <v>Saison 2017/2018</v>
      </c>
    </row>
    <row r="2" spans="1:13" ht="15.75" thickBot="1" x14ac:dyDescent="0.3">
      <c r="J2" s="149" t="str">
        <f>+'DIVISION 1'!J2:M2</f>
        <v>Art.37</v>
      </c>
      <c r="K2" s="150"/>
      <c r="L2" s="150"/>
      <c r="M2" s="151"/>
    </row>
    <row r="3" spans="1:13" ht="19.5" x14ac:dyDescent="0.3">
      <c r="B3" s="86" t="str">
        <f>'DIVISION 1'!B3</f>
        <v>descentes de PH</v>
      </c>
      <c r="C3" s="86">
        <v>10</v>
      </c>
      <c r="D3" s="14"/>
      <c r="E3" s="10" t="s">
        <v>289</v>
      </c>
      <c r="F3" s="10"/>
      <c r="G3" s="88">
        <f>12*4</f>
        <v>48</v>
      </c>
      <c r="H3" s="10"/>
      <c r="I3" s="10"/>
      <c r="J3" s="100" t="s">
        <v>260</v>
      </c>
      <c r="K3" s="101"/>
      <c r="L3" s="101"/>
      <c r="M3" s="102"/>
    </row>
    <row r="4" spans="1:13" ht="16.5" thickBot="1" x14ac:dyDescent="0.3">
      <c r="B4" s="31" t="s">
        <v>196</v>
      </c>
      <c r="C4" s="31">
        <f>'DIVISION 1'!C7</f>
        <v>11</v>
      </c>
      <c r="D4" s="14"/>
      <c r="E4" s="10"/>
      <c r="F4" s="10"/>
      <c r="G4" s="10"/>
      <c r="H4" s="10"/>
      <c r="I4" s="10"/>
      <c r="J4" s="103" t="s">
        <v>261</v>
      </c>
      <c r="K4" s="104"/>
      <c r="L4" s="104"/>
      <c r="M4" s="105"/>
    </row>
    <row r="5" spans="1:13" ht="16.5" thickBot="1" x14ac:dyDescent="0.3">
      <c r="B5" s="81" t="s">
        <v>197</v>
      </c>
      <c r="C5" s="39">
        <v>3</v>
      </c>
      <c r="D5" s="16"/>
      <c r="E5" s="10"/>
      <c r="F5" s="10"/>
      <c r="G5" s="10"/>
      <c r="H5" s="10"/>
      <c r="I5" s="10"/>
      <c r="J5" s="103" t="s">
        <v>262</v>
      </c>
      <c r="K5" s="104"/>
      <c r="L5" s="104"/>
      <c r="M5" s="105"/>
    </row>
    <row r="6" spans="1:13" ht="15.75" x14ac:dyDescent="0.25">
      <c r="B6" s="38" t="s">
        <v>243</v>
      </c>
      <c r="C6" s="47">
        <v>25</v>
      </c>
      <c r="D6" s="16"/>
      <c r="E6" s="10"/>
      <c r="F6" s="10"/>
      <c r="G6" s="10"/>
      <c r="H6" s="10"/>
      <c r="I6" s="10"/>
      <c r="J6" s="103" t="s">
        <v>263</v>
      </c>
      <c r="K6" s="104"/>
      <c r="L6" s="104"/>
      <c r="M6" s="105"/>
    </row>
    <row r="7" spans="1:13" ht="15.75" x14ac:dyDescent="0.25">
      <c r="B7" s="31" t="s">
        <v>198</v>
      </c>
      <c r="C7" s="31">
        <v>12</v>
      </c>
      <c r="D7" s="16"/>
      <c r="E7" s="10"/>
      <c r="F7" s="10"/>
      <c r="G7" s="10"/>
      <c r="H7" s="10"/>
      <c r="I7" s="10"/>
      <c r="J7" s="103" t="s">
        <v>264</v>
      </c>
      <c r="K7" s="104"/>
      <c r="L7" s="104"/>
      <c r="M7" s="105"/>
    </row>
    <row r="8" spans="1:13" ht="16.5" thickBot="1" x14ac:dyDescent="0.3">
      <c r="B8" s="37" t="s">
        <v>199</v>
      </c>
      <c r="C8" s="85">
        <v>8</v>
      </c>
      <c r="D8" s="80">
        <f>C4+C7-C8-C5-12</f>
        <v>0</v>
      </c>
      <c r="E8" s="33" t="s">
        <v>291</v>
      </c>
      <c r="F8" s="10"/>
      <c r="G8" s="10"/>
      <c r="H8" s="10"/>
      <c r="I8" s="10"/>
      <c r="J8" s="103" t="s">
        <v>265</v>
      </c>
      <c r="K8" s="104"/>
      <c r="L8" s="104"/>
      <c r="M8" s="105"/>
    </row>
    <row r="9" spans="1:13" ht="19.5" thickBot="1" x14ac:dyDescent="0.35">
      <c r="B9" s="38"/>
      <c r="C9" s="89">
        <f>+C4+C6+C7</f>
        <v>48</v>
      </c>
      <c r="D9" s="91"/>
      <c r="E9" s="33" t="s">
        <v>292</v>
      </c>
      <c r="F9" s="10"/>
      <c r="G9" s="10"/>
      <c r="H9" s="10"/>
      <c r="I9" s="10"/>
      <c r="J9" s="106" t="s">
        <v>266</v>
      </c>
      <c r="K9" s="112"/>
      <c r="L9" s="112"/>
      <c r="M9" s="107"/>
    </row>
    <row r="10" spans="1:13" ht="18.75" x14ac:dyDescent="0.3">
      <c r="B10" s="38"/>
      <c r="C10" s="92"/>
      <c r="D10" s="91"/>
      <c r="E10" s="33"/>
      <c r="F10" s="10"/>
      <c r="G10" s="10"/>
      <c r="H10" s="10"/>
      <c r="I10" s="10"/>
    </row>
    <row r="11" spans="1:13" ht="18.75" x14ac:dyDescent="0.3">
      <c r="B11" s="38"/>
      <c r="C11" s="92"/>
      <c r="D11" s="91"/>
      <c r="E11" s="33"/>
      <c r="F11" s="10"/>
      <c r="G11" s="10"/>
      <c r="H11" s="10"/>
      <c r="I11" s="10"/>
    </row>
    <row r="12" spans="1:13" ht="15.75" thickBot="1" x14ac:dyDescent="0.3"/>
    <row r="13" spans="1:13" ht="20.25" thickBot="1" x14ac:dyDescent="0.35">
      <c r="B13" s="146" t="s">
        <v>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3" ht="15.75" thickBot="1" x14ac:dyDescent="0.3">
      <c r="B14" s="2" t="s">
        <v>0</v>
      </c>
      <c r="C14" s="2" t="s">
        <v>1</v>
      </c>
      <c r="D14" s="2" t="s">
        <v>24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tr">
        <f>+'DIVISION 1'!K12</f>
        <v>Art.37 Pts</v>
      </c>
      <c r="L14" s="2" t="str">
        <f>'DIVISION 1'!L12</f>
        <v>Pén.+ -</v>
      </c>
      <c r="M14" s="2" t="str">
        <f>+J2</f>
        <v>Art.37</v>
      </c>
    </row>
    <row r="15" spans="1:13" ht="15.75" thickBot="1" x14ac:dyDescent="0.3">
      <c r="A15" s="3">
        <v>1</v>
      </c>
      <c r="B15" s="30" t="s">
        <v>136</v>
      </c>
      <c r="C15" s="8">
        <f>E15*3+F15*1+G15*0-K15-L15</f>
        <v>57</v>
      </c>
      <c r="D15" s="15">
        <f>E15+F15+G15</f>
        <v>22</v>
      </c>
      <c r="E15" s="5">
        <v>18</v>
      </c>
      <c r="F15" s="5">
        <v>3</v>
      </c>
      <c r="G15" s="5">
        <v>1</v>
      </c>
      <c r="H15" s="5">
        <v>54</v>
      </c>
      <c r="I15" s="5">
        <v>12</v>
      </c>
      <c r="J15" s="5">
        <f>H15-I15</f>
        <v>42</v>
      </c>
      <c r="K15" s="6"/>
      <c r="L15" s="6"/>
      <c r="M15" s="7"/>
    </row>
    <row r="16" spans="1:13" ht="15.75" thickBot="1" x14ac:dyDescent="0.3">
      <c r="A16" s="3">
        <f>A15+1</f>
        <v>2</v>
      </c>
      <c r="B16" s="17" t="s">
        <v>168</v>
      </c>
      <c r="C16" s="8">
        <f t="shared" ref="C16:C26" si="0">E16*3+F16*1+G16*0-K16-L16</f>
        <v>50</v>
      </c>
      <c r="D16" s="15">
        <f t="shared" ref="D16:D26" si="1">E16+F16+G16</f>
        <v>22</v>
      </c>
      <c r="E16" s="5">
        <v>16</v>
      </c>
      <c r="F16" s="5">
        <v>2</v>
      </c>
      <c r="G16" s="5">
        <v>4</v>
      </c>
      <c r="H16" s="5">
        <v>58</v>
      </c>
      <c r="I16" s="5">
        <v>28</v>
      </c>
      <c r="J16" s="5">
        <f t="shared" ref="J16:J26" si="2">H16-I16</f>
        <v>30</v>
      </c>
      <c r="K16" s="6"/>
      <c r="L16" s="6"/>
      <c r="M16" s="7"/>
    </row>
    <row r="17" spans="1:14" ht="15.75" thickBot="1" x14ac:dyDescent="0.3">
      <c r="A17" s="3">
        <f t="shared" ref="A17:A26" si="3">A16+1</f>
        <v>3</v>
      </c>
      <c r="B17" s="4" t="s">
        <v>270</v>
      </c>
      <c r="C17" s="8">
        <f t="shared" si="0"/>
        <v>46</v>
      </c>
      <c r="D17" s="15">
        <f t="shared" si="1"/>
        <v>22</v>
      </c>
      <c r="E17" s="5">
        <v>14</v>
      </c>
      <c r="F17" s="5">
        <v>4</v>
      </c>
      <c r="G17" s="5">
        <v>4</v>
      </c>
      <c r="H17" s="5">
        <v>56</v>
      </c>
      <c r="I17" s="5">
        <v>20</v>
      </c>
      <c r="J17" s="5">
        <f t="shared" si="2"/>
        <v>36</v>
      </c>
      <c r="K17" s="6"/>
      <c r="L17" s="6"/>
      <c r="M17" s="7">
        <v>5</v>
      </c>
    </row>
    <row r="18" spans="1:14" ht="15.75" thickBot="1" x14ac:dyDescent="0.3">
      <c r="A18" s="3">
        <f t="shared" si="3"/>
        <v>4</v>
      </c>
      <c r="B18" s="4" t="s">
        <v>161</v>
      </c>
      <c r="C18" s="8">
        <f t="shared" si="0"/>
        <v>41</v>
      </c>
      <c r="D18" s="15">
        <f t="shared" si="1"/>
        <v>22</v>
      </c>
      <c r="E18" s="5">
        <v>13</v>
      </c>
      <c r="F18" s="5">
        <v>2</v>
      </c>
      <c r="G18" s="5">
        <v>7</v>
      </c>
      <c r="H18" s="5">
        <v>50</v>
      </c>
      <c r="I18" s="5">
        <v>36</v>
      </c>
      <c r="J18" s="5">
        <f t="shared" si="2"/>
        <v>14</v>
      </c>
      <c r="K18" s="6"/>
      <c r="L18" s="6"/>
      <c r="M18" s="7"/>
    </row>
    <row r="19" spans="1:14" ht="15.75" thickBot="1" x14ac:dyDescent="0.3">
      <c r="A19" s="3">
        <f t="shared" si="3"/>
        <v>5</v>
      </c>
      <c r="B19" s="4" t="s">
        <v>153</v>
      </c>
      <c r="C19" s="8">
        <f t="shared" si="0"/>
        <v>38</v>
      </c>
      <c r="D19" s="15">
        <f t="shared" si="1"/>
        <v>22</v>
      </c>
      <c r="E19" s="5">
        <v>11</v>
      </c>
      <c r="F19" s="5">
        <v>5</v>
      </c>
      <c r="G19" s="5">
        <v>6</v>
      </c>
      <c r="H19" s="5">
        <v>39</v>
      </c>
      <c r="I19" s="5">
        <v>27</v>
      </c>
      <c r="J19" s="5">
        <f t="shared" si="2"/>
        <v>12</v>
      </c>
      <c r="K19" s="6"/>
      <c r="L19" s="6"/>
      <c r="M19" s="7">
        <v>1</v>
      </c>
    </row>
    <row r="20" spans="1:14" ht="15.75" thickBot="1" x14ac:dyDescent="0.3">
      <c r="A20" s="3">
        <f t="shared" si="3"/>
        <v>6</v>
      </c>
      <c r="B20" s="4" t="s">
        <v>148</v>
      </c>
      <c r="C20" s="8">
        <f t="shared" si="0"/>
        <v>28</v>
      </c>
      <c r="D20" s="15">
        <f t="shared" si="1"/>
        <v>22</v>
      </c>
      <c r="E20" s="5">
        <v>8</v>
      </c>
      <c r="F20" s="5">
        <v>4</v>
      </c>
      <c r="G20" s="5">
        <v>10</v>
      </c>
      <c r="H20" s="5">
        <v>36</v>
      </c>
      <c r="I20" s="5">
        <v>38</v>
      </c>
      <c r="J20" s="5">
        <f t="shared" si="2"/>
        <v>-2</v>
      </c>
      <c r="K20" s="6"/>
      <c r="L20" s="6"/>
      <c r="M20" s="7">
        <v>1</v>
      </c>
    </row>
    <row r="21" spans="1:14" ht="15.75" thickBot="1" x14ac:dyDescent="0.3">
      <c r="A21" s="3">
        <f t="shared" si="3"/>
        <v>7</v>
      </c>
      <c r="B21" s="4" t="s">
        <v>154</v>
      </c>
      <c r="C21" s="8">
        <f t="shared" si="0"/>
        <v>27</v>
      </c>
      <c r="D21" s="15">
        <f t="shared" si="1"/>
        <v>22</v>
      </c>
      <c r="E21" s="5">
        <v>7</v>
      </c>
      <c r="F21" s="5">
        <v>6</v>
      </c>
      <c r="G21" s="5">
        <v>9</v>
      </c>
      <c r="H21" s="5">
        <v>40</v>
      </c>
      <c r="I21" s="5">
        <v>51</v>
      </c>
      <c r="J21" s="5">
        <f t="shared" si="2"/>
        <v>-11</v>
      </c>
      <c r="K21" s="6"/>
      <c r="L21" s="6"/>
      <c r="M21" s="7">
        <v>3</v>
      </c>
    </row>
    <row r="22" spans="1:14" ht="15.75" thickBot="1" x14ac:dyDescent="0.3">
      <c r="A22" s="3">
        <f t="shared" si="3"/>
        <v>8</v>
      </c>
      <c r="B22" s="17" t="s">
        <v>163</v>
      </c>
      <c r="C22" s="8">
        <f t="shared" si="0"/>
        <v>25</v>
      </c>
      <c r="D22" s="15">
        <f t="shared" si="1"/>
        <v>22</v>
      </c>
      <c r="E22" s="5">
        <v>7</v>
      </c>
      <c r="F22" s="5">
        <v>4</v>
      </c>
      <c r="G22" s="5">
        <v>11</v>
      </c>
      <c r="H22" s="5">
        <v>34</v>
      </c>
      <c r="I22" s="5">
        <v>38</v>
      </c>
      <c r="J22" s="5">
        <f t="shared" si="2"/>
        <v>-4</v>
      </c>
      <c r="K22" s="6"/>
      <c r="L22" s="6"/>
      <c r="M22" s="7"/>
    </row>
    <row r="23" spans="1:14" ht="15.75" thickBot="1" x14ac:dyDescent="0.3">
      <c r="A23" s="3">
        <f t="shared" si="3"/>
        <v>9</v>
      </c>
      <c r="B23" s="17" t="s">
        <v>271</v>
      </c>
      <c r="C23" s="8">
        <f t="shared" si="0"/>
        <v>21</v>
      </c>
      <c r="D23" s="15">
        <f t="shared" si="1"/>
        <v>22</v>
      </c>
      <c r="E23" s="5">
        <v>6</v>
      </c>
      <c r="F23" s="5">
        <v>3</v>
      </c>
      <c r="G23" s="5">
        <v>13</v>
      </c>
      <c r="H23" s="5">
        <v>28</v>
      </c>
      <c r="I23" s="5">
        <v>56</v>
      </c>
      <c r="J23" s="5">
        <f t="shared" si="2"/>
        <v>-28</v>
      </c>
      <c r="K23" s="6"/>
      <c r="L23" s="6"/>
      <c r="M23" s="7">
        <v>2</v>
      </c>
    </row>
    <row r="24" spans="1:14" ht="15.75" thickBot="1" x14ac:dyDescent="0.3">
      <c r="A24" s="3">
        <f t="shared" si="3"/>
        <v>10</v>
      </c>
      <c r="B24" s="36" t="s">
        <v>272</v>
      </c>
      <c r="C24" s="8">
        <f t="shared" si="0"/>
        <v>19</v>
      </c>
      <c r="D24" s="15">
        <f t="shared" si="1"/>
        <v>22</v>
      </c>
      <c r="E24" s="5">
        <v>4</v>
      </c>
      <c r="F24" s="5">
        <v>7</v>
      </c>
      <c r="G24" s="5">
        <v>11</v>
      </c>
      <c r="H24" s="5">
        <v>34</v>
      </c>
      <c r="I24" s="5">
        <v>51</v>
      </c>
      <c r="J24" s="5">
        <f t="shared" si="2"/>
        <v>-17</v>
      </c>
      <c r="K24" s="6"/>
      <c r="L24" s="6"/>
      <c r="M24" s="7">
        <v>3</v>
      </c>
    </row>
    <row r="25" spans="1:14" ht="15.75" thickBot="1" x14ac:dyDescent="0.3">
      <c r="A25" s="3">
        <f t="shared" si="3"/>
        <v>11</v>
      </c>
      <c r="B25" s="36" t="s">
        <v>152</v>
      </c>
      <c r="C25" s="8">
        <f t="shared" si="0"/>
        <v>17</v>
      </c>
      <c r="D25" s="15">
        <f t="shared" si="1"/>
        <v>22</v>
      </c>
      <c r="E25" s="5">
        <v>4</v>
      </c>
      <c r="F25" s="5">
        <v>5</v>
      </c>
      <c r="G25" s="5">
        <v>13</v>
      </c>
      <c r="H25" s="5">
        <v>25</v>
      </c>
      <c r="I25" s="5">
        <v>43</v>
      </c>
      <c r="J25" s="5">
        <f t="shared" si="2"/>
        <v>-18</v>
      </c>
      <c r="K25" s="6"/>
      <c r="L25" s="6"/>
      <c r="M25" s="7">
        <v>3</v>
      </c>
      <c r="N25" s="18"/>
    </row>
    <row r="26" spans="1:14" ht="15.75" thickBot="1" x14ac:dyDescent="0.3">
      <c r="A26" s="3">
        <f t="shared" si="3"/>
        <v>12</v>
      </c>
      <c r="B26" s="36" t="s">
        <v>149</v>
      </c>
      <c r="C26" s="8">
        <f t="shared" si="0"/>
        <v>3</v>
      </c>
      <c r="D26" s="15">
        <f t="shared" si="1"/>
        <v>22</v>
      </c>
      <c r="E26" s="5">
        <v>0</v>
      </c>
      <c r="F26" s="5">
        <v>3</v>
      </c>
      <c r="G26" s="5">
        <v>19</v>
      </c>
      <c r="H26" s="5">
        <v>19</v>
      </c>
      <c r="I26" s="5">
        <v>73</v>
      </c>
      <c r="J26" s="5">
        <f t="shared" si="2"/>
        <v>-54</v>
      </c>
      <c r="K26" s="6"/>
      <c r="L26" s="6"/>
      <c r="M26" s="7">
        <v>1</v>
      </c>
    </row>
    <row r="28" spans="1:14" ht="15.75" thickBot="1" x14ac:dyDescent="0.3"/>
    <row r="29" spans="1:14" ht="20.25" thickBot="1" x14ac:dyDescent="0.35">
      <c r="B29" s="146" t="s">
        <v>10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8"/>
    </row>
    <row r="30" spans="1:14" ht="15.75" thickBot="1" x14ac:dyDescent="0.3">
      <c r="B30" s="2" t="s">
        <v>0</v>
      </c>
      <c r="C30" s="2" t="s">
        <v>1</v>
      </c>
      <c r="D30" s="2" t="s">
        <v>24</v>
      </c>
      <c r="E30" s="2" t="s">
        <v>2</v>
      </c>
      <c r="F30" s="2" t="s">
        <v>3</v>
      </c>
      <c r="G30" s="2" t="s">
        <v>4</v>
      </c>
      <c r="H30" s="2" t="s">
        <v>5</v>
      </c>
      <c r="I30" s="2" t="s">
        <v>6</v>
      </c>
      <c r="J30" s="2" t="s">
        <v>7</v>
      </c>
      <c r="K30" s="2" t="str">
        <f>+K14</f>
        <v>Art.37 Pts</v>
      </c>
      <c r="L30" s="2" t="str">
        <f>L14</f>
        <v>Pén.+ -</v>
      </c>
      <c r="M30" s="2" t="str">
        <f>+M14</f>
        <v>Art.37</v>
      </c>
    </row>
    <row r="31" spans="1:14" ht="15.75" thickBot="1" x14ac:dyDescent="0.3">
      <c r="A31" s="3">
        <v>1</v>
      </c>
      <c r="B31" s="30" t="s">
        <v>273</v>
      </c>
      <c r="C31" s="8">
        <f>E31*3+F31*1+G31*0-K31-L31</f>
        <v>46</v>
      </c>
      <c r="D31" s="15">
        <f>E31+F31+G31</f>
        <v>22</v>
      </c>
      <c r="E31" s="5">
        <v>14</v>
      </c>
      <c r="F31" s="5">
        <v>4</v>
      </c>
      <c r="G31" s="5">
        <v>4</v>
      </c>
      <c r="H31" s="5">
        <v>45</v>
      </c>
      <c r="I31" s="5">
        <v>29</v>
      </c>
      <c r="J31" s="5">
        <f>H31-I31</f>
        <v>16</v>
      </c>
      <c r="K31" s="6"/>
      <c r="L31" s="6"/>
      <c r="M31" s="7">
        <v>1</v>
      </c>
    </row>
    <row r="32" spans="1:14" ht="15.75" thickBot="1" x14ac:dyDescent="0.3">
      <c r="A32" s="3">
        <f>A31+1</f>
        <v>2</v>
      </c>
      <c r="B32" s="4" t="s">
        <v>171</v>
      </c>
      <c r="C32" s="8">
        <f>E32*3+F32*1+G32*0-K32-L32</f>
        <v>39</v>
      </c>
      <c r="D32" s="15">
        <f t="shared" ref="D32" si="4">E32+F32+G32</f>
        <v>22</v>
      </c>
      <c r="E32" s="5">
        <v>10</v>
      </c>
      <c r="F32" s="5">
        <v>7</v>
      </c>
      <c r="G32" s="5">
        <v>5</v>
      </c>
      <c r="H32" s="5">
        <v>50</v>
      </c>
      <c r="I32" s="5">
        <v>40</v>
      </c>
      <c r="J32" s="5">
        <f t="shared" ref="J32" si="5">H32-I32</f>
        <v>10</v>
      </c>
      <c r="K32" s="6"/>
      <c r="L32" s="6">
        <v>-2</v>
      </c>
      <c r="M32" s="7">
        <v>3</v>
      </c>
      <c r="N32" s="18"/>
    </row>
    <row r="33" spans="1:14" ht="15.75" thickBot="1" x14ac:dyDescent="0.3">
      <c r="A33" s="3">
        <f t="shared" ref="A33:A42" si="6">A32+1</f>
        <v>3</v>
      </c>
      <c r="B33" s="4" t="s">
        <v>155</v>
      </c>
      <c r="C33" s="8">
        <f t="shared" ref="C33" si="7">E33*3+F33*1+G33*0-K33-L33</f>
        <v>38</v>
      </c>
      <c r="D33" s="15">
        <f t="shared" ref="D33" si="8">E33+F33+G33</f>
        <v>22</v>
      </c>
      <c r="E33" s="5">
        <v>12</v>
      </c>
      <c r="F33" s="5">
        <v>2</v>
      </c>
      <c r="G33" s="5">
        <v>8</v>
      </c>
      <c r="H33" s="5">
        <v>34</v>
      </c>
      <c r="I33" s="5">
        <v>38</v>
      </c>
      <c r="J33" s="5">
        <f t="shared" ref="J33" si="9">H33-I33</f>
        <v>-4</v>
      </c>
      <c r="K33" s="6"/>
      <c r="L33" s="6"/>
      <c r="M33" s="7">
        <v>2</v>
      </c>
    </row>
    <row r="34" spans="1:14" ht="15.75" thickBot="1" x14ac:dyDescent="0.3">
      <c r="A34" s="3">
        <f t="shared" si="6"/>
        <v>4</v>
      </c>
      <c r="B34" s="4" t="s">
        <v>452</v>
      </c>
      <c r="C34" s="8">
        <f t="shared" ref="C34:C42" si="10">E34*3+F34*1+G34*0-K34-L34</f>
        <v>37</v>
      </c>
      <c r="D34" s="15">
        <f t="shared" ref="D34:D42" si="11">E34+F34+G34</f>
        <v>22</v>
      </c>
      <c r="E34" s="5">
        <v>11</v>
      </c>
      <c r="F34" s="5">
        <v>4</v>
      </c>
      <c r="G34" s="5">
        <v>7</v>
      </c>
      <c r="H34" s="5">
        <v>46</v>
      </c>
      <c r="I34" s="5">
        <v>29</v>
      </c>
      <c r="J34" s="5">
        <f t="shared" ref="J34:J42" si="12">H34-I34</f>
        <v>17</v>
      </c>
      <c r="K34" s="6"/>
      <c r="L34" s="6"/>
      <c r="M34" s="7"/>
    </row>
    <row r="35" spans="1:14" ht="15.75" thickBot="1" x14ac:dyDescent="0.3">
      <c r="A35" s="3">
        <f t="shared" si="6"/>
        <v>5</v>
      </c>
      <c r="B35" s="4" t="s">
        <v>169</v>
      </c>
      <c r="C35" s="8">
        <f t="shared" si="10"/>
        <v>35</v>
      </c>
      <c r="D35" s="15">
        <f t="shared" ref="D35" si="13">E35+F35+G35</f>
        <v>22</v>
      </c>
      <c r="E35" s="5">
        <v>10</v>
      </c>
      <c r="F35" s="5">
        <v>5</v>
      </c>
      <c r="G35" s="5">
        <v>7</v>
      </c>
      <c r="H35" s="5">
        <v>40</v>
      </c>
      <c r="I35" s="5">
        <v>30</v>
      </c>
      <c r="J35" s="5">
        <f t="shared" ref="J35" si="14">H35-I35</f>
        <v>10</v>
      </c>
      <c r="K35" s="6"/>
      <c r="L35" s="6"/>
      <c r="M35" s="7">
        <v>3</v>
      </c>
    </row>
    <row r="36" spans="1:14" ht="15.75" thickBot="1" x14ac:dyDescent="0.3">
      <c r="A36" s="3">
        <f t="shared" si="6"/>
        <v>6</v>
      </c>
      <c r="B36" s="4" t="s">
        <v>140</v>
      </c>
      <c r="C36" s="8">
        <f t="shared" si="10"/>
        <v>30</v>
      </c>
      <c r="D36" s="15">
        <f t="shared" si="11"/>
        <v>22</v>
      </c>
      <c r="E36" s="5">
        <v>8</v>
      </c>
      <c r="F36" s="5">
        <v>6</v>
      </c>
      <c r="G36" s="5">
        <v>8</v>
      </c>
      <c r="H36" s="5">
        <v>36</v>
      </c>
      <c r="I36" s="5">
        <v>36</v>
      </c>
      <c r="J36" s="5">
        <f t="shared" si="12"/>
        <v>0</v>
      </c>
      <c r="K36" s="6"/>
      <c r="L36" s="6"/>
      <c r="M36" s="7"/>
    </row>
    <row r="37" spans="1:14" ht="15.75" thickBot="1" x14ac:dyDescent="0.3">
      <c r="A37" s="3">
        <f t="shared" si="6"/>
        <v>7</v>
      </c>
      <c r="B37" s="4" t="s">
        <v>274</v>
      </c>
      <c r="C37" s="8">
        <f t="shared" si="10"/>
        <v>30</v>
      </c>
      <c r="D37" s="15">
        <f t="shared" si="11"/>
        <v>22</v>
      </c>
      <c r="E37" s="5">
        <v>8</v>
      </c>
      <c r="F37" s="5">
        <v>6</v>
      </c>
      <c r="G37" s="5">
        <v>8</v>
      </c>
      <c r="H37" s="5">
        <v>32</v>
      </c>
      <c r="I37" s="5">
        <v>32</v>
      </c>
      <c r="J37" s="5">
        <f t="shared" si="12"/>
        <v>0</v>
      </c>
      <c r="K37" s="6"/>
      <c r="L37" s="6"/>
      <c r="M37" s="7">
        <v>1</v>
      </c>
    </row>
    <row r="38" spans="1:14" ht="15.75" thickBot="1" x14ac:dyDescent="0.3">
      <c r="A38" s="3">
        <f t="shared" si="6"/>
        <v>8</v>
      </c>
      <c r="B38" s="17" t="s">
        <v>23</v>
      </c>
      <c r="C38" s="8">
        <f t="shared" si="10"/>
        <v>26</v>
      </c>
      <c r="D38" s="15">
        <f t="shared" ref="D38" si="15">E38+F38+G38</f>
        <v>22</v>
      </c>
      <c r="E38" s="5">
        <v>7</v>
      </c>
      <c r="F38" s="5">
        <v>5</v>
      </c>
      <c r="G38" s="5">
        <v>10</v>
      </c>
      <c r="H38" s="5">
        <v>38</v>
      </c>
      <c r="I38" s="5">
        <v>42</v>
      </c>
      <c r="J38" s="5">
        <f t="shared" ref="J38" si="16">H38-I38</f>
        <v>-4</v>
      </c>
      <c r="K38" s="6"/>
      <c r="L38" s="6"/>
      <c r="M38" s="7"/>
    </row>
    <row r="39" spans="1:14" ht="15.75" thickBot="1" x14ac:dyDescent="0.3">
      <c r="A39" s="3">
        <f t="shared" si="6"/>
        <v>9</v>
      </c>
      <c r="B39" s="17" t="s">
        <v>146</v>
      </c>
      <c r="C39" s="8">
        <f t="shared" ref="C39" si="17">E39*3+F39*1+G39*0-K39-L39</f>
        <v>26</v>
      </c>
      <c r="D39" s="15">
        <f t="shared" ref="D39" si="18">E39+F39+G39</f>
        <v>22</v>
      </c>
      <c r="E39" s="5">
        <v>7</v>
      </c>
      <c r="F39" s="5">
        <v>7</v>
      </c>
      <c r="G39" s="5">
        <v>8</v>
      </c>
      <c r="H39" s="5">
        <v>35</v>
      </c>
      <c r="I39" s="5">
        <v>32</v>
      </c>
      <c r="J39" s="5">
        <f t="shared" ref="J39" si="19">H39-I39</f>
        <v>3</v>
      </c>
      <c r="K39" s="6"/>
      <c r="L39" s="6">
        <v>2</v>
      </c>
      <c r="M39" s="7">
        <v>2</v>
      </c>
      <c r="N39" s="18"/>
    </row>
    <row r="40" spans="1:14" ht="15.75" thickBot="1" x14ac:dyDescent="0.3">
      <c r="A40" s="3">
        <f t="shared" si="6"/>
        <v>10</v>
      </c>
      <c r="B40" s="36" t="s">
        <v>137</v>
      </c>
      <c r="C40" s="8">
        <f t="shared" si="10"/>
        <v>25</v>
      </c>
      <c r="D40" s="15">
        <f t="shared" si="11"/>
        <v>22</v>
      </c>
      <c r="E40" s="5">
        <v>7</v>
      </c>
      <c r="F40" s="5">
        <v>4</v>
      </c>
      <c r="G40" s="5">
        <v>11</v>
      </c>
      <c r="H40" s="5">
        <v>27</v>
      </c>
      <c r="I40" s="5">
        <v>37</v>
      </c>
      <c r="J40" s="5">
        <f t="shared" si="12"/>
        <v>-10</v>
      </c>
      <c r="K40" s="6"/>
      <c r="L40" s="6"/>
      <c r="M40" s="7"/>
      <c r="N40" s="18"/>
    </row>
    <row r="41" spans="1:14" ht="15.75" thickBot="1" x14ac:dyDescent="0.3">
      <c r="A41" s="3">
        <f t="shared" si="6"/>
        <v>11</v>
      </c>
      <c r="B41" s="36" t="s">
        <v>275</v>
      </c>
      <c r="C41" s="8">
        <f t="shared" si="10"/>
        <v>18</v>
      </c>
      <c r="D41" s="15">
        <f t="shared" si="11"/>
        <v>22</v>
      </c>
      <c r="E41" s="5">
        <v>5</v>
      </c>
      <c r="F41" s="5">
        <v>3</v>
      </c>
      <c r="G41" s="5">
        <v>14</v>
      </c>
      <c r="H41" s="5">
        <v>29</v>
      </c>
      <c r="I41" s="5">
        <v>55</v>
      </c>
      <c r="J41" s="5">
        <f t="shared" si="12"/>
        <v>-26</v>
      </c>
      <c r="K41" s="6"/>
      <c r="L41" s="6"/>
      <c r="M41" s="7">
        <v>5</v>
      </c>
      <c r="N41" s="18" t="s">
        <v>276</v>
      </c>
    </row>
    <row r="42" spans="1:14" ht="15.75" thickBot="1" x14ac:dyDescent="0.3">
      <c r="A42" s="3">
        <f t="shared" si="6"/>
        <v>12</v>
      </c>
      <c r="B42" s="36" t="s">
        <v>201</v>
      </c>
      <c r="C42" s="8">
        <f t="shared" si="10"/>
        <v>17</v>
      </c>
      <c r="D42" s="15">
        <f t="shared" si="11"/>
        <v>22</v>
      </c>
      <c r="E42" s="5">
        <v>4</v>
      </c>
      <c r="F42" s="5">
        <v>5</v>
      </c>
      <c r="G42" s="5">
        <v>13</v>
      </c>
      <c r="H42" s="5">
        <v>34</v>
      </c>
      <c r="I42" s="5">
        <v>46</v>
      </c>
      <c r="J42" s="5">
        <f t="shared" si="12"/>
        <v>-12</v>
      </c>
      <c r="K42" s="6"/>
      <c r="L42" s="6"/>
      <c r="M42" s="7"/>
    </row>
    <row r="44" spans="1:14" ht="15.75" thickBot="1" x14ac:dyDescent="0.3"/>
    <row r="45" spans="1:14" ht="20.25" thickBot="1" x14ac:dyDescent="0.35">
      <c r="B45" s="146" t="s">
        <v>11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8"/>
    </row>
    <row r="46" spans="1:14" ht="15.75" thickBot="1" x14ac:dyDescent="0.3">
      <c r="B46" s="2" t="s">
        <v>0</v>
      </c>
      <c r="C46" s="2" t="s">
        <v>1</v>
      </c>
      <c r="D46" s="2" t="s">
        <v>24</v>
      </c>
      <c r="E46" s="2" t="s">
        <v>2</v>
      </c>
      <c r="F46" s="2" t="s">
        <v>3</v>
      </c>
      <c r="G46" s="2" t="s">
        <v>4</v>
      </c>
      <c r="H46" s="2" t="s">
        <v>5</v>
      </c>
      <c r="I46" s="2" t="s">
        <v>6</v>
      </c>
      <c r="J46" s="2" t="s">
        <v>7</v>
      </c>
      <c r="K46" s="2" t="str">
        <f>+K30</f>
        <v>Art.37 Pts</v>
      </c>
      <c r="L46" s="2" t="str">
        <f>L30</f>
        <v>Pén.+ -</v>
      </c>
      <c r="M46" s="2" t="str">
        <f>+M30</f>
        <v>Art.37</v>
      </c>
    </row>
    <row r="47" spans="1:14" ht="15.75" thickBot="1" x14ac:dyDescent="0.3">
      <c r="A47" s="3">
        <v>1</v>
      </c>
      <c r="B47" s="30" t="s">
        <v>144</v>
      </c>
      <c r="C47" s="8">
        <f>E47*3+F47*1+G47*0-K47-L47</f>
        <v>40</v>
      </c>
      <c r="D47" s="15">
        <f>E47+F47+G47</f>
        <v>22</v>
      </c>
      <c r="E47" s="5">
        <v>12</v>
      </c>
      <c r="F47" s="5">
        <v>4</v>
      </c>
      <c r="G47" s="5">
        <v>6</v>
      </c>
      <c r="H47" s="5">
        <v>47</v>
      </c>
      <c r="I47" s="5">
        <v>31</v>
      </c>
      <c r="J47" s="5">
        <f>H47-I47</f>
        <v>16</v>
      </c>
      <c r="K47" s="6"/>
      <c r="L47" s="6"/>
      <c r="M47" s="7">
        <v>1</v>
      </c>
    </row>
    <row r="48" spans="1:14" ht="15.75" thickBot="1" x14ac:dyDescent="0.3">
      <c r="A48" s="3">
        <f>A47+1</f>
        <v>2</v>
      </c>
      <c r="B48" s="17" t="s">
        <v>160</v>
      </c>
      <c r="C48" s="8">
        <f t="shared" ref="C48:C58" si="20">E48*3+F48*1+G48*0-K48-L48</f>
        <v>39</v>
      </c>
      <c r="D48" s="15">
        <f t="shared" ref="D48:D58" si="21">E48+F48+G48</f>
        <v>22</v>
      </c>
      <c r="E48" s="5">
        <v>12</v>
      </c>
      <c r="F48" s="5">
        <v>3</v>
      </c>
      <c r="G48" s="5">
        <v>7</v>
      </c>
      <c r="H48" s="5">
        <v>31</v>
      </c>
      <c r="I48" s="5">
        <v>27</v>
      </c>
      <c r="J48" s="5">
        <f t="shared" ref="J48:J58" si="22">H48-I48</f>
        <v>4</v>
      </c>
      <c r="K48" s="6"/>
      <c r="L48" s="6"/>
      <c r="M48" s="7">
        <v>3</v>
      </c>
    </row>
    <row r="49" spans="1:15" ht="15.75" thickBot="1" x14ac:dyDescent="0.3">
      <c r="A49" s="3">
        <f t="shared" ref="A49:A58" si="23">A48+1</f>
        <v>3</v>
      </c>
      <c r="B49" s="4" t="s">
        <v>147</v>
      </c>
      <c r="C49" s="8">
        <f t="shared" si="20"/>
        <v>36</v>
      </c>
      <c r="D49" s="15">
        <f t="shared" si="21"/>
        <v>22</v>
      </c>
      <c r="E49" s="5">
        <v>10</v>
      </c>
      <c r="F49" s="5">
        <v>6</v>
      </c>
      <c r="G49" s="5">
        <v>6</v>
      </c>
      <c r="H49" s="5">
        <v>38</v>
      </c>
      <c r="I49" s="5">
        <v>27</v>
      </c>
      <c r="J49" s="5">
        <f t="shared" si="22"/>
        <v>11</v>
      </c>
      <c r="K49" s="6"/>
      <c r="L49" s="6"/>
      <c r="M49" s="7"/>
    </row>
    <row r="50" spans="1:15" ht="15.75" thickBot="1" x14ac:dyDescent="0.3">
      <c r="A50" s="3">
        <f t="shared" si="23"/>
        <v>4</v>
      </c>
      <c r="B50" s="4" t="s">
        <v>277</v>
      </c>
      <c r="C50" s="8">
        <f t="shared" si="20"/>
        <v>35</v>
      </c>
      <c r="D50" s="15">
        <f t="shared" si="21"/>
        <v>22</v>
      </c>
      <c r="E50" s="5">
        <v>10</v>
      </c>
      <c r="F50" s="5">
        <v>5</v>
      </c>
      <c r="G50" s="5">
        <v>7</v>
      </c>
      <c r="H50" s="5">
        <v>47</v>
      </c>
      <c r="I50" s="5">
        <v>39</v>
      </c>
      <c r="J50" s="5">
        <f t="shared" si="22"/>
        <v>8</v>
      </c>
      <c r="K50" s="6"/>
      <c r="L50" s="6"/>
      <c r="M50" s="7"/>
    </row>
    <row r="51" spans="1:15" ht="15.75" thickBot="1" x14ac:dyDescent="0.3">
      <c r="A51" s="3">
        <f t="shared" si="23"/>
        <v>5</v>
      </c>
      <c r="B51" s="4" t="s">
        <v>278</v>
      </c>
      <c r="C51" s="8">
        <f t="shared" si="20"/>
        <v>33</v>
      </c>
      <c r="D51" s="15">
        <f t="shared" si="21"/>
        <v>22</v>
      </c>
      <c r="E51" s="5">
        <v>9</v>
      </c>
      <c r="F51" s="5">
        <v>6</v>
      </c>
      <c r="G51" s="5">
        <v>7</v>
      </c>
      <c r="H51" s="5">
        <v>36</v>
      </c>
      <c r="I51" s="5">
        <v>34</v>
      </c>
      <c r="J51" s="5">
        <f t="shared" si="22"/>
        <v>2</v>
      </c>
      <c r="K51" s="6"/>
      <c r="L51" s="6"/>
      <c r="M51" s="7"/>
    </row>
    <row r="52" spans="1:15" ht="15.75" thickBot="1" x14ac:dyDescent="0.3">
      <c r="A52" s="3">
        <f t="shared" si="23"/>
        <v>6</v>
      </c>
      <c r="B52" s="17" t="s">
        <v>279</v>
      </c>
      <c r="C52" s="8">
        <f t="shared" ref="C52" si="24">E52*3+F52*1+G52*0-K52-L52</f>
        <v>31</v>
      </c>
      <c r="D52" s="15">
        <f t="shared" si="21"/>
        <v>22</v>
      </c>
      <c r="E52" s="5">
        <v>8</v>
      </c>
      <c r="F52" s="5">
        <v>7</v>
      </c>
      <c r="G52" s="5">
        <v>7</v>
      </c>
      <c r="H52" s="5">
        <v>26</v>
      </c>
      <c r="I52" s="5">
        <v>28</v>
      </c>
      <c r="J52" s="5">
        <f t="shared" si="22"/>
        <v>-2</v>
      </c>
      <c r="K52" s="6"/>
      <c r="L52" s="6"/>
      <c r="M52" s="7">
        <v>4</v>
      </c>
    </row>
    <row r="53" spans="1:15" ht="15.75" thickBot="1" x14ac:dyDescent="0.3">
      <c r="A53" s="3">
        <f t="shared" si="23"/>
        <v>7</v>
      </c>
      <c r="B53" s="17" t="s">
        <v>141</v>
      </c>
      <c r="C53" s="8">
        <f t="shared" si="20"/>
        <v>31</v>
      </c>
      <c r="D53" s="15">
        <f t="shared" ref="D53" si="25">E53+F53+G53</f>
        <v>22</v>
      </c>
      <c r="E53" s="5">
        <v>8</v>
      </c>
      <c r="F53" s="5">
        <v>7</v>
      </c>
      <c r="G53" s="5">
        <v>7</v>
      </c>
      <c r="H53" s="5">
        <v>34</v>
      </c>
      <c r="I53" s="5">
        <v>33</v>
      </c>
      <c r="J53" s="5">
        <f t="shared" ref="J53" si="26">H53-I53</f>
        <v>1</v>
      </c>
      <c r="K53" s="6"/>
      <c r="L53" s="6"/>
      <c r="M53" s="7">
        <v>6</v>
      </c>
    </row>
    <row r="54" spans="1:15" ht="15.75" thickBot="1" x14ac:dyDescent="0.3">
      <c r="A54" s="3">
        <f t="shared" si="23"/>
        <v>8</v>
      </c>
      <c r="B54" s="17" t="s">
        <v>280</v>
      </c>
      <c r="C54" s="8">
        <f t="shared" si="20"/>
        <v>29</v>
      </c>
      <c r="D54" s="15">
        <f t="shared" si="21"/>
        <v>22</v>
      </c>
      <c r="E54" s="5">
        <v>8</v>
      </c>
      <c r="F54" s="5">
        <v>5</v>
      </c>
      <c r="G54" s="5">
        <v>9</v>
      </c>
      <c r="H54" s="5">
        <v>40</v>
      </c>
      <c r="I54" s="5">
        <v>47</v>
      </c>
      <c r="J54" s="5">
        <f t="shared" si="22"/>
        <v>-7</v>
      </c>
      <c r="K54" s="6"/>
      <c r="L54" s="6"/>
      <c r="M54" s="7">
        <v>2</v>
      </c>
    </row>
    <row r="55" spans="1:15" ht="15.75" thickBot="1" x14ac:dyDescent="0.3">
      <c r="A55" s="3">
        <f t="shared" si="23"/>
        <v>9</v>
      </c>
      <c r="B55" s="17" t="s">
        <v>139</v>
      </c>
      <c r="C55" s="8">
        <f t="shared" si="20"/>
        <v>26</v>
      </c>
      <c r="D55" s="15">
        <f t="shared" si="21"/>
        <v>22</v>
      </c>
      <c r="E55" s="5">
        <v>7</v>
      </c>
      <c r="F55" s="5">
        <v>5</v>
      </c>
      <c r="G55" s="5">
        <v>10</v>
      </c>
      <c r="H55" s="5">
        <v>33</v>
      </c>
      <c r="I55" s="5">
        <v>39</v>
      </c>
      <c r="J55" s="5">
        <f t="shared" si="22"/>
        <v>-6</v>
      </c>
      <c r="K55" s="6"/>
      <c r="L55" s="6"/>
      <c r="M55" s="7">
        <v>3</v>
      </c>
    </row>
    <row r="56" spans="1:15" ht="15.75" thickBot="1" x14ac:dyDescent="0.3">
      <c r="A56" s="3">
        <f t="shared" si="23"/>
        <v>10</v>
      </c>
      <c r="B56" s="17" t="s">
        <v>281</v>
      </c>
      <c r="C56" s="8">
        <f t="shared" si="20"/>
        <v>26</v>
      </c>
      <c r="D56" s="15">
        <f t="shared" si="21"/>
        <v>22</v>
      </c>
      <c r="E56" s="5">
        <v>6</v>
      </c>
      <c r="F56" s="5">
        <v>8</v>
      </c>
      <c r="G56" s="5">
        <v>8</v>
      </c>
      <c r="H56" s="5">
        <v>37</v>
      </c>
      <c r="I56" s="5">
        <v>38</v>
      </c>
      <c r="J56" s="5">
        <f t="shared" si="22"/>
        <v>-1</v>
      </c>
      <c r="K56" s="6"/>
      <c r="L56" s="6"/>
      <c r="M56" s="7">
        <v>11</v>
      </c>
      <c r="N56" s="18"/>
    </row>
    <row r="57" spans="1:15" ht="15.75" thickBot="1" x14ac:dyDescent="0.3">
      <c r="A57" s="3">
        <f t="shared" si="23"/>
        <v>11</v>
      </c>
      <c r="B57" s="36" t="s">
        <v>162</v>
      </c>
      <c r="C57" s="8">
        <f t="shared" si="20"/>
        <v>23</v>
      </c>
      <c r="D57" s="15">
        <f t="shared" si="21"/>
        <v>22</v>
      </c>
      <c r="E57" s="5">
        <v>7</v>
      </c>
      <c r="F57" s="5">
        <v>2</v>
      </c>
      <c r="G57" s="5">
        <v>13</v>
      </c>
      <c r="H57" s="5">
        <v>47</v>
      </c>
      <c r="I57" s="5">
        <v>57</v>
      </c>
      <c r="J57" s="5">
        <f t="shared" si="22"/>
        <v>-10</v>
      </c>
      <c r="K57" s="6"/>
      <c r="L57" s="6"/>
      <c r="M57" s="7">
        <v>1</v>
      </c>
      <c r="N57" s="18"/>
    </row>
    <row r="58" spans="1:15" ht="15.75" thickBot="1" x14ac:dyDescent="0.3">
      <c r="A58" s="3">
        <f t="shared" si="23"/>
        <v>12</v>
      </c>
      <c r="B58" s="36" t="s">
        <v>158</v>
      </c>
      <c r="C58" s="8">
        <f t="shared" si="20"/>
        <v>16</v>
      </c>
      <c r="D58" s="15">
        <f t="shared" si="21"/>
        <v>22</v>
      </c>
      <c r="E58" s="5">
        <v>4</v>
      </c>
      <c r="F58" s="5">
        <v>4</v>
      </c>
      <c r="G58" s="5">
        <v>14</v>
      </c>
      <c r="H58" s="5">
        <v>25</v>
      </c>
      <c r="I58" s="5">
        <v>41</v>
      </c>
      <c r="J58" s="5">
        <f t="shared" si="22"/>
        <v>-16</v>
      </c>
      <c r="K58" s="6"/>
      <c r="L58" s="6"/>
      <c r="M58" s="7"/>
      <c r="N58" s="18"/>
    </row>
    <row r="59" spans="1:15" x14ac:dyDescent="0.25">
      <c r="M59" s="90"/>
    </row>
    <row r="60" spans="1:15" ht="21.75" customHeight="1" x14ac:dyDescent="0.35">
      <c r="A60" s="152" t="str">
        <f>+'DIVISION 1'!A42:M42</f>
        <v>Classement sous réserve de procédures en cours &amp; du statut de l'arbitrage &amp; article 37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</row>
    <row r="61" spans="1:15" ht="21" x14ac:dyDescent="0.35">
      <c r="A61" s="152" t="str">
        <f>'DIVISION 1'!A43:M43</f>
        <v>Montées ou descentes évolutives jusqu'à classement définitif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25"/>
      <c r="O61" s="125"/>
    </row>
    <row r="62" spans="1:15" ht="15.75" thickBot="1" x14ac:dyDescent="0.3"/>
    <row r="63" spans="1:15" ht="15.75" x14ac:dyDescent="0.25">
      <c r="E63" s="153" t="s">
        <v>429</v>
      </c>
      <c r="F63" s="154"/>
      <c r="G63" s="154"/>
      <c r="H63" s="154"/>
      <c r="I63" s="155"/>
    </row>
    <row r="64" spans="1:15" ht="15.75" x14ac:dyDescent="0.25">
      <c r="E64" s="115" t="s">
        <v>430</v>
      </c>
      <c r="F64" s="116"/>
      <c r="G64" s="116"/>
      <c r="H64" s="116"/>
      <c r="I64" s="117"/>
    </row>
    <row r="65" spans="5:9" x14ac:dyDescent="0.25">
      <c r="E65" s="118"/>
      <c r="F65" s="119"/>
      <c r="G65" s="119"/>
      <c r="H65" s="119"/>
      <c r="I65" s="120"/>
    </row>
    <row r="66" spans="5:9" x14ac:dyDescent="0.25">
      <c r="E66" s="121" t="s">
        <v>431</v>
      </c>
      <c r="F66" s="119"/>
      <c r="G66" s="119"/>
      <c r="H66" s="119"/>
      <c r="I66" s="120"/>
    </row>
    <row r="67" spans="5:9" x14ac:dyDescent="0.25">
      <c r="E67" s="118" t="s">
        <v>434</v>
      </c>
      <c r="F67" s="119"/>
      <c r="G67" s="119"/>
      <c r="H67" s="119"/>
      <c r="I67" s="120"/>
    </row>
    <row r="68" spans="5:9" x14ac:dyDescent="0.25">
      <c r="E68" s="118" t="s">
        <v>453</v>
      </c>
      <c r="F68" s="119"/>
      <c r="G68" s="119"/>
      <c r="H68" s="119"/>
      <c r="I68" s="120"/>
    </row>
    <row r="69" spans="5:9" ht="15.75" thickBot="1" x14ac:dyDescent="0.3">
      <c r="E69" s="122"/>
      <c r="F69" s="123"/>
      <c r="G69" s="123"/>
      <c r="H69" s="123"/>
      <c r="I69" s="124"/>
    </row>
  </sheetData>
  <mergeCells count="7">
    <mergeCell ref="E63:I63"/>
    <mergeCell ref="B13:M13"/>
    <mergeCell ref="B29:M29"/>
    <mergeCell ref="B45:M45"/>
    <mergeCell ref="J2:M2"/>
    <mergeCell ref="A60:O60"/>
    <mergeCell ref="A61:M61"/>
  </mergeCells>
  <pageMargins left="0" right="0" top="0" bottom="0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workbookViewId="0">
      <selection activeCell="O87" sqref="O87"/>
    </sheetView>
  </sheetViews>
  <sheetFormatPr baseColWidth="10" defaultColWidth="9.140625" defaultRowHeight="15" x14ac:dyDescent="0.25"/>
  <cols>
    <col min="1" max="1" width="4.28515625" customWidth="1"/>
    <col min="2" max="2" width="26.5703125" customWidth="1"/>
    <col min="3" max="13" width="7.7109375" customWidth="1"/>
    <col min="14" max="14" width="10.28515625" customWidth="1"/>
    <col min="15" max="15" width="3.28515625" customWidth="1"/>
    <col min="17" max="17" width="11.140625" customWidth="1"/>
  </cols>
  <sheetData>
    <row r="1" spans="1:20" ht="46.5" thickBot="1" x14ac:dyDescent="0.75">
      <c r="B1" s="1" t="s">
        <v>12</v>
      </c>
      <c r="J1" s="71" t="str">
        <f>'DIVISION  2'!J1</f>
        <v>Saison 2017/2018</v>
      </c>
    </row>
    <row r="2" spans="1:20" ht="15.75" thickBot="1" x14ac:dyDescent="0.3">
      <c r="J2" s="149" t="str">
        <f>+'DIVISION  2'!J2:M2</f>
        <v>Art.37</v>
      </c>
      <c r="K2" s="150"/>
      <c r="L2" s="150"/>
      <c r="M2" s="151"/>
    </row>
    <row r="3" spans="1:20" ht="19.5" x14ac:dyDescent="0.3">
      <c r="B3" s="86" t="str">
        <f>'DIVISION 1'!B3</f>
        <v>descentes de PH</v>
      </c>
      <c r="C3" s="86">
        <f>'DIVISION  2'!C3</f>
        <v>10</v>
      </c>
      <c r="D3" s="10"/>
      <c r="E3" s="10" t="s">
        <v>242</v>
      </c>
      <c r="F3" s="10"/>
      <c r="G3" s="88">
        <f>12*6</f>
        <v>72</v>
      </c>
      <c r="H3" s="10"/>
      <c r="I3" s="10"/>
      <c r="J3" s="100" t="s">
        <v>260</v>
      </c>
      <c r="K3" s="101"/>
      <c r="L3" s="101"/>
      <c r="M3" s="102"/>
    </row>
    <row r="4" spans="1:20" ht="15.75" x14ac:dyDescent="0.25">
      <c r="B4" s="31" t="s">
        <v>188</v>
      </c>
      <c r="C4" s="31">
        <v>9</v>
      </c>
      <c r="D4" s="10"/>
      <c r="E4" s="10"/>
      <c r="F4" s="10"/>
      <c r="G4" s="10"/>
      <c r="H4" s="10"/>
      <c r="I4" s="10"/>
      <c r="J4" s="103" t="s">
        <v>261</v>
      </c>
      <c r="K4" s="104"/>
      <c r="L4" s="104"/>
      <c r="M4" s="105"/>
    </row>
    <row r="5" spans="1:20" ht="15.75" x14ac:dyDescent="0.25">
      <c r="B5" s="39" t="s">
        <v>189</v>
      </c>
      <c r="C5" s="39">
        <f>+'DIVISION  2'!C7</f>
        <v>12</v>
      </c>
      <c r="D5" s="10"/>
      <c r="E5" s="10"/>
      <c r="F5" s="10"/>
      <c r="G5" s="10"/>
      <c r="H5" s="10"/>
      <c r="I5" s="10"/>
      <c r="J5" s="103" t="s">
        <v>262</v>
      </c>
      <c r="K5" s="104"/>
      <c r="L5" s="104"/>
      <c r="M5" s="105"/>
    </row>
    <row r="6" spans="1:20" ht="15.75" x14ac:dyDescent="0.25">
      <c r="B6" s="47" t="s">
        <v>241</v>
      </c>
      <c r="C6" s="47">
        <v>47</v>
      </c>
      <c r="D6" s="10"/>
      <c r="E6" s="10"/>
      <c r="F6" s="10"/>
      <c r="G6" s="10"/>
      <c r="H6" s="10"/>
      <c r="I6" s="10"/>
      <c r="J6" s="103" t="s">
        <v>263</v>
      </c>
      <c r="K6" s="104"/>
      <c r="L6" s="104"/>
      <c r="M6" s="105"/>
    </row>
    <row r="7" spans="1:20" ht="15.75" x14ac:dyDescent="0.25">
      <c r="B7" s="31" t="s">
        <v>190</v>
      </c>
      <c r="C7" s="31">
        <v>16</v>
      </c>
      <c r="D7" s="10"/>
      <c r="E7" s="10"/>
      <c r="F7" s="10"/>
      <c r="G7" s="10"/>
      <c r="H7" s="10"/>
      <c r="I7" s="10"/>
      <c r="J7" s="103" t="s">
        <v>264</v>
      </c>
      <c r="K7" s="104"/>
      <c r="L7" s="104"/>
      <c r="M7" s="105"/>
    </row>
    <row r="8" spans="1:20" ht="15.75" x14ac:dyDescent="0.25">
      <c r="B8" s="37" t="s">
        <v>191</v>
      </c>
      <c r="C8" s="85">
        <v>12</v>
      </c>
      <c r="D8" s="10"/>
      <c r="E8" s="33" t="s">
        <v>290</v>
      </c>
      <c r="F8" s="10"/>
      <c r="G8" s="10"/>
      <c r="H8" s="10"/>
      <c r="I8" s="10"/>
      <c r="J8" s="103" t="s">
        <v>265</v>
      </c>
      <c r="K8" s="104"/>
      <c r="L8" s="104"/>
      <c r="M8" s="105"/>
    </row>
    <row r="9" spans="1:20" ht="16.5" thickBot="1" x14ac:dyDescent="0.3">
      <c r="B9" s="37" t="s">
        <v>205</v>
      </c>
      <c r="C9" s="85"/>
      <c r="D9" s="79"/>
      <c r="E9" s="11"/>
      <c r="F9" s="10"/>
      <c r="G9" s="10"/>
      <c r="H9" s="10"/>
      <c r="I9" s="10"/>
      <c r="J9" s="106" t="s">
        <v>266</v>
      </c>
      <c r="K9" s="112"/>
      <c r="L9" s="112"/>
      <c r="M9" s="107"/>
    </row>
    <row r="10" spans="1:20" ht="19.5" thickBot="1" x14ac:dyDescent="0.35">
      <c r="B10" s="38"/>
      <c r="C10" s="89">
        <f>+C4+C6+C7</f>
        <v>72</v>
      </c>
      <c r="D10" s="11"/>
      <c r="E10" s="11"/>
      <c r="F10" s="10"/>
      <c r="G10" s="10"/>
      <c r="H10" s="10"/>
      <c r="I10" s="10"/>
      <c r="J10" s="49"/>
      <c r="K10" s="50"/>
      <c r="L10" s="50"/>
      <c r="M10" s="50"/>
    </row>
    <row r="11" spans="1:20" ht="19.5" thickBot="1" x14ac:dyDescent="0.35">
      <c r="B11" s="38"/>
      <c r="C11" s="92"/>
      <c r="D11" s="11"/>
      <c r="E11" s="11"/>
      <c r="F11" s="10"/>
      <c r="G11" s="10"/>
      <c r="H11" s="10"/>
      <c r="I11" s="10"/>
      <c r="J11" s="49"/>
      <c r="K11" s="50"/>
      <c r="L11" s="50"/>
      <c r="M11" s="50"/>
    </row>
    <row r="12" spans="1:20" ht="20.25" thickBot="1" x14ac:dyDescent="0.35">
      <c r="B12" s="146" t="s">
        <v>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O12" s="156"/>
      <c r="P12" s="156"/>
      <c r="Q12" s="156"/>
      <c r="R12" s="156"/>
      <c r="S12" s="156"/>
    </row>
    <row r="13" spans="1:20" ht="16.5" thickBot="1" x14ac:dyDescent="0.3">
      <c r="B13" s="2" t="s">
        <v>0</v>
      </c>
      <c r="C13" s="2" t="s">
        <v>1</v>
      </c>
      <c r="D13" s="2" t="s">
        <v>27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2" t="s">
        <v>8</v>
      </c>
      <c r="L13" s="2" t="str">
        <f>'DIVISION  2'!L14</f>
        <v>Pén.+ -</v>
      </c>
      <c r="M13" s="2" t="str">
        <f>+J2</f>
        <v>Art.37</v>
      </c>
      <c r="O13" s="156"/>
      <c r="P13" s="156"/>
      <c r="Q13" s="156"/>
      <c r="R13" s="156"/>
      <c r="S13" s="156"/>
    </row>
    <row r="14" spans="1:20" ht="15.75" thickBot="1" x14ac:dyDescent="0.3">
      <c r="A14" s="3">
        <v>1</v>
      </c>
      <c r="B14" s="30" t="s">
        <v>293</v>
      </c>
      <c r="C14" s="8">
        <f>E14*3+F14*1+G14*0-K14-L14</f>
        <v>52</v>
      </c>
      <c r="D14" s="15">
        <f>E14+F14+G14</f>
        <v>22</v>
      </c>
      <c r="E14" s="5">
        <v>16</v>
      </c>
      <c r="F14" s="5">
        <v>4</v>
      </c>
      <c r="G14" s="5">
        <v>2</v>
      </c>
      <c r="H14" s="5">
        <v>63</v>
      </c>
      <c r="I14" s="5">
        <v>22</v>
      </c>
      <c r="J14" s="5">
        <f>H14-I14</f>
        <v>41</v>
      </c>
      <c r="K14" s="6"/>
      <c r="L14" s="6"/>
      <c r="M14" s="7">
        <v>3</v>
      </c>
      <c r="O14" s="49"/>
      <c r="P14" s="50"/>
      <c r="Q14" s="50"/>
      <c r="R14" s="50"/>
      <c r="S14" s="50"/>
      <c r="T14" s="83"/>
    </row>
    <row r="15" spans="1:20" ht="15.75" thickBot="1" x14ac:dyDescent="0.3">
      <c r="A15" s="3">
        <f>A14+1</f>
        <v>2</v>
      </c>
      <c r="B15" s="30" t="s">
        <v>294</v>
      </c>
      <c r="C15" s="8">
        <f t="shared" ref="C15:C25" si="0">E15*3+F15*1+G15*0-K15-L15</f>
        <v>44</v>
      </c>
      <c r="D15" s="15">
        <f t="shared" ref="D15:D25" si="1">E15+F15+G15</f>
        <v>22</v>
      </c>
      <c r="E15" s="5">
        <v>13</v>
      </c>
      <c r="F15" s="5">
        <v>5</v>
      </c>
      <c r="G15" s="5">
        <v>4</v>
      </c>
      <c r="H15" s="5">
        <v>51</v>
      </c>
      <c r="I15" s="5">
        <v>21</v>
      </c>
      <c r="J15" s="5">
        <f t="shared" ref="J15:J25" si="2">H15-I15</f>
        <v>30</v>
      </c>
      <c r="K15" s="6"/>
      <c r="L15" s="6"/>
      <c r="M15" s="7">
        <v>3</v>
      </c>
      <c r="O15" s="134"/>
      <c r="P15" s="50"/>
      <c r="Q15" s="50"/>
      <c r="R15" s="50"/>
      <c r="S15" s="50"/>
      <c r="T15" s="83"/>
    </row>
    <row r="16" spans="1:20" ht="15.75" thickBot="1" x14ac:dyDescent="0.3">
      <c r="A16" s="3">
        <f t="shared" ref="A16:A25" si="3">A15+1</f>
        <v>3</v>
      </c>
      <c r="B16" s="4" t="s">
        <v>454</v>
      </c>
      <c r="C16" s="8">
        <f t="shared" si="0"/>
        <v>37</v>
      </c>
      <c r="D16" s="15">
        <f t="shared" si="1"/>
        <v>22</v>
      </c>
      <c r="E16" s="5">
        <v>10</v>
      </c>
      <c r="F16" s="5">
        <v>7</v>
      </c>
      <c r="G16" s="5">
        <v>5</v>
      </c>
      <c r="H16" s="5">
        <v>45</v>
      </c>
      <c r="I16" s="5">
        <v>31</v>
      </c>
      <c r="J16" s="5">
        <f t="shared" si="2"/>
        <v>14</v>
      </c>
      <c r="K16" s="6"/>
      <c r="L16" s="6"/>
      <c r="M16" s="7"/>
      <c r="O16" s="49"/>
      <c r="P16" s="50"/>
      <c r="Q16" s="50"/>
      <c r="R16" s="50"/>
      <c r="S16" s="50"/>
      <c r="T16" s="83"/>
    </row>
    <row r="17" spans="1:20" ht="15.75" thickBot="1" x14ac:dyDescent="0.3">
      <c r="A17" s="3">
        <f t="shared" si="3"/>
        <v>4</v>
      </c>
      <c r="B17" s="4" t="s">
        <v>295</v>
      </c>
      <c r="C17" s="8">
        <f t="shared" si="0"/>
        <v>34</v>
      </c>
      <c r="D17" s="15">
        <f t="shared" si="1"/>
        <v>22</v>
      </c>
      <c r="E17" s="5">
        <v>9</v>
      </c>
      <c r="F17" s="5">
        <v>7</v>
      </c>
      <c r="G17" s="5">
        <v>6</v>
      </c>
      <c r="H17" s="5">
        <v>36</v>
      </c>
      <c r="I17" s="5">
        <v>29</v>
      </c>
      <c r="J17" s="5">
        <f t="shared" si="2"/>
        <v>7</v>
      </c>
      <c r="K17" s="6"/>
      <c r="L17" s="6"/>
      <c r="M17" s="7">
        <v>1</v>
      </c>
      <c r="O17" s="49"/>
      <c r="P17" s="50"/>
      <c r="Q17" s="50"/>
      <c r="R17" s="50"/>
      <c r="S17" s="50"/>
      <c r="T17" s="83"/>
    </row>
    <row r="18" spans="1:20" ht="15.75" thickBot="1" x14ac:dyDescent="0.3">
      <c r="A18" s="3">
        <f t="shared" si="3"/>
        <v>5</v>
      </c>
      <c r="B18" s="4" t="s">
        <v>296</v>
      </c>
      <c r="C18" s="8">
        <f t="shared" si="0"/>
        <v>32</v>
      </c>
      <c r="D18" s="15">
        <f t="shared" si="1"/>
        <v>22</v>
      </c>
      <c r="E18" s="5">
        <v>9</v>
      </c>
      <c r="F18" s="5">
        <v>5</v>
      </c>
      <c r="G18" s="5">
        <v>8</v>
      </c>
      <c r="H18" s="5">
        <v>54</v>
      </c>
      <c r="I18" s="5">
        <v>39</v>
      </c>
      <c r="J18" s="5">
        <f t="shared" si="2"/>
        <v>15</v>
      </c>
      <c r="K18" s="6"/>
      <c r="L18" s="6"/>
      <c r="M18" s="7">
        <v>9</v>
      </c>
      <c r="O18" s="50"/>
      <c r="P18" s="50"/>
      <c r="Q18" s="50"/>
      <c r="R18" s="50"/>
      <c r="S18" s="50"/>
    </row>
    <row r="19" spans="1:20" ht="15.75" thickBot="1" x14ac:dyDescent="0.3">
      <c r="A19" s="3">
        <f t="shared" si="3"/>
        <v>6</v>
      </c>
      <c r="B19" s="4" t="s">
        <v>297</v>
      </c>
      <c r="C19" s="8">
        <f t="shared" si="0"/>
        <v>28</v>
      </c>
      <c r="D19" s="15">
        <f t="shared" ref="D19:D21" si="4">E19+F19+G19</f>
        <v>22</v>
      </c>
      <c r="E19" s="5">
        <v>7</v>
      </c>
      <c r="F19" s="5">
        <v>7</v>
      </c>
      <c r="G19" s="5">
        <v>8</v>
      </c>
      <c r="H19" s="5">
        <v>32</v>
      </c>
      <c r="I19" s="5">
        <v>30</v>
      </c>
      <c r="J19" s="5">
        <f t="shared" ref="J19:J21" si="5">H19-I19</f>
        <v>2</v>
      </c>
      <c r="K19" s="6"/>
      <c r="L19" s="6"/>
      <c r="M19" s="7">
        <v>3</v>
      </c>
      <c r="O19" s="83"/>
      <c r="P19" s="23"/>
      <c r="Q19" s="23"/>
      <c r="R19" s="23"/>
      <c r="S19" s="23"/>
    </row>
    <row r="20" spans="1:20" ht="16.5" thickBot="1" x14ac:dyDescent="0.3">
      <c r="A20" s="3">
        <f t="shared" si="3"/>
        <v>7</v>
      </c>
      <c r="B20" s="4" t="s">
        <v>298</v>
      </c>
      <c r="C20" s="8">
        <f t="shared" si="0"/>
        <v>27</v>
      </c>
      <c r="D20" s="15">
        <f t="shared" si="4"/>
        <v>22</v>
      </c>
      <c r="E20" s="5">
        <v>7</v>
      </c>
      <c r="F20" s="5">
        <v>6</v>
      </c>
      <c r="G20" s="5">
        <v>9</v>
      </c>
      <c r="H20" s="5">
        <v>31</v>
      </c>
      <c r="I20" s="5">
        <v>42</v>
      </c>
      <c r="J20" s="5">
        <f t="shared" si="5"/>
        <v>-11</v>
      </c>
      <c r="K20" s="6"/>
      <c r="L20" s="6"/>
      <c r="M20" s="7"/>
      <c r="N20" s="18"/>
      <c r="O20" s="157"/>
      <c r="P20" s="157"/>
      <c r="Q20" s="157"/>
      <c r="R20" s="157"/>
      <c r="S20" s="157"/>
    </row>
    <row r="21" spans="1:20" ht="15.75" thickBot="1" x14ac:dyDescent="0.3">
      <c r="A21" s="3">
        <f t="shared" si="3"/>
        <v>8</v>
      </c>
      <c r="B21" s="4" t="s">
        <v>216</v>
      </c>
      <c r="C21" s="8">
        <f t="shared" si="0"/>
        <v>26</v>
      </c>
      <c r="D21" s="15">
        <f t="shared" si="4"/>
        <v>22</v>
      </c>
      <c r="E21" s="5">
        <v>7</v>
      </c>
      <c r="F21" s="5">
        <v>5</v>
      </c>
      <c r="G21" s="5">
        <v>10</v>
      </c>
      <c r="H21" s="5">
        <v>27</v>
      </c>
      <c r="I21" s="5">
        <v>47</v>
      </c>
      <c r="J21" s="5">
        <f t="shared" si="5"/>
        <v>-20</v>
      </c>
      <c r="K21" s="6"/>
      <c r="L21" s="6"/>
      <c r="M21" s="7"/>
      <c r="O21" s="82"/>
      <c r="P21" s="49"/>
      <c r="Q21" s="50"/>
      <c r="R21" s="50"/>
      <c r="S21" s="50"/>
    </row>
    <row r="22" spans="1:20" ht="15.75" thickBot="1" x14ac:dyDescent="0.3">
      <c r="A22" s="3">
        <f t="shared" si="3"/>
        <v>9</v>
      </c>
      <c r="B22" s="17" t="s">
        <v>299</v>
      </c>
      <c r="C22" s="8">
        <f t="shared" si="0"/>
        <v>25</v>
      </c>
      <c r="D22" s="15">
        <f t="shared" si="1"/>
        <v>22</v>
      </c>
      <c r="E22" s="5">
        <v>7</v>
      </c>
      <c r="F22" s="5">
        <v>4</v>
      </c>
      <c r="G22" s="5">
        <v>11</v>
      </c>
      <c r="H22" s="5">
        <v>21</v>
      </c>
      <c r="I22" s="5">
        <v>42</v>
      </c>
      <c r="J22" s="5">
        <f t="shared" si="2"/>
        <v>-21</v>
      </c>
      <c r="K22" s="6"/>
      <c r="L22" s="6"/>
      <c r="M22" s="7"/>
      <c r="O22" s="82"/>
      <c r="P22" s="49"/>
      <c r="Q22" s="50"/>
      <c r="R22" s="50"/>
      <c r="S22" s="50"/>
    </row>
    <row r="23" spans="1:20" ht="15.75" thickBot="1" x14ac:dyDescent="0.3">
      <c r="A23" s="3">
        <f t="shared" si="3"/>
        <v>10</v>
      </c>
      <c r="B23" s="17" t="s">
        <v>300</v>
      </c>
      <c r="C23" s="8">
        <f t="shared" si="0"/>
        <v>25</v>
      </c>
      <c r="D23" s="15">
        <f t="shared" si="1"/>
        <v>22</v>
      </c>
      <c r="E23" s="5">
        <v>8</v>
      </c>
      <c r="F23" s="5">
        <v>2</v>
      </c>
      <c r="G23" s="5">
        <v>12</v>
      </c>
      <c r="H23" s="5">
        <v>26</v>
      </c>
      <c r="I23" s="5">
        <v>49</v>
      </c>
      <c r="J23" s="5">
        <f t="shared" si="2"/>
        <v>-23</v>
      </c>
      <c r="K23" s="6"/>
      <c r="L23" s="6">
        <v>1</v>
      </c>
      <c r="M23" s="7" t="s">
        <v>435</v>
      </c>
      <c r="O23" s="82"/>
      <c r="P23" s="49"/>
      <c r="Q23" s="50"/>
      <c r="R23" s="50"/>
      <c r="S23" s="50"/>
    </row>
    <row r="24" spans="1:20" ht="15.75" thickBot="1" x14ac:dyDescent="0.3">
      <c r="A24" s="3">
        <f t="shared" si="3"/>
        <v>11</v>
      </c>
      <c r="B24" s="36" t="s">
        <v>301</v>
      </c>
      <c r="C24" s="8">
        <f t="shared" si="0"/>
        <v>24</v>
      </c>
      <c r="D24" s="15">
        <f t="shared" si="1"/>
        <v>22</v>
      </c>
      <c r="E24" s="5">
        <v>7</v>
      </c>
      <c r="F24" s="5">
        <v>3</v>
      </c>
      <c r="G24" s="5">
        <v>12</v>
      </c>
      <c r="H24" s="5">
        <v>37</v>
      </c>
      <c r="I24" s="5">
        <v>37</v>
      </c>
      <c r="J24" s="5">
        <f t="shared" si="2"/>
        <v>0</v>
      </c>
      <c r="K24" s="6"/>
      <c r="L24" s="6"/>
      <c r="M24" s="7"/>
      <c r="O24" s="82"/>
      <c r="P24" s="49"/>
      <c r="Q24" s="50"/>
      <c r="R24" s="50"/>
      <c r="S24" s="50"/>
    </row>
    <row r="25" spans="1:20" ht="15.75" thickBot="1" x14ac:dyDescent="0.3">
      <c r="A25" s="3">
        <f t="shared" si="3"/>
        <v>12</v>
      </c>
      <c r="B25" s="36" t="s">
        <v>302</v>
      </c>
      <c r="C25" s="8">
        <f t="shared" si="0"/>
        <v>12</v>
      </c>
      <c r="D25" s="15">
        <f t="shared" si="1"/>
        <v>22</v>
      </c>
      <c r="E25" s="5">
        <v>3</v>
      </c>
      <c r="F25" s="5">
        <v>3</v>
      </c>
      <c r="G25" s="5">
        <v>16</v>
      </c>
      <c r="H25" s="5">
        <v>27</v>
      </c>
      <c r="I25" s="5">
        <v>61</v>
      </c>
      <c r="J25" s="5">
        <f t="shared" si="2"/>
        <v>-34</v>
      </c>
      <c r="K25" s="6"/>
      <c r="L25" s="6"/>
      <c r="M25" s="7"/>
      <c r="O25" s="82"/>
      <c r="P25" s="49"/>
      <c r="Q25" s="50"/>
      <c r="R25" s="50"/>
      <c r="S25" s="50"/>
    </row>
    <row r="26" spans="1:20" ht="15.75" thickBot="1" x14ac:dyDescent="0.3"/>
    <row r="27" spans="1:20" ht="20.25" thickBot="1" x14ac:dyDescent="0.35">
      <c r="B27" s="146" t="s">
        <v>14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8"/>
    </row>
    <row r="28" spans="1:20" ht="15.75" thickBot="1" x14ac:dyDescent="0.3">
      <c r="B28" s="2" t="s">
        <v>0</v>
      </c>
      <c r="C28" s="2" t="s">
        <v>1</v>
      </c>
      <c r="D28" s="2" t="s">
        <v>27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  <c r="L28" s="2" t="str">
        <f>L13</f>
        <v>Pén.+ -</v>
      </c>
      <c r="M28" s="2" t="str">
        <f>+M13</f>
        <v>Art.37</v>
      </c>
    </row>
    <row r="29" spans="1:20" ht="15.75" thickBot="1" x14ac:dyDescent="0.3">
      <c r="A29" s="3">
        <v>1</v>
      </c>
      <c r="B29" s="30" t="s">
        <v>303</v>
      </c>
      <c r="C29" s="8">
        <f>E29*3+F29*1+G29*0-K29-L29</f>
        <v>53</v>
      </c>
      <c r="D29" s="15">
        <f>E29+F29+G29</f>
        <v>22</v>
      </c>
      <c r="E29" s="5">
        <v>16</v>
      </c>
      <c r="F29" s="5">
        <v>5</v>
      </c>
      <c r="G29" s="5">
        <v>1</v>
      </c>
      <c r="H29" s="5">
        <v>68</v>
      </c>
      <c r="I29" s="5">
        <v>19</v>
      </c>
      <c r="J29" s="5">
        <f>H29-I29</f>
        <v>49</v>
      </c>
      <c r="K29" s="6"/>
      <c r="L29" s="6"/>
      <c r="M29" s="7">
        <v>2</v>
      </c>
      <c r="N29" s="18"/>
    </row>
    <row r="30" spans="1:20" ht="15.75" thickBot="1" x14ac:dyDescent="0.3">
      <c r="A30" s="3">
        <f>A29+1</f>
        <v>2</v>
      </c>
      <c r="B30" s="30" t="s">
        <v>304</v>
      </c>
      <c r="C30" s="8">
        <f t="shared" ref="C30:C40" si="6">E30*3+F30*1+G30*0-K30-L30</f>
        <v>46</v>
      </c>
      <c r="D30" s="15">
        <f t="shared" ref="D30:D40" si="7">E30+F30+G30</f>
        <v>22</v>
      </c>
      <c r="E30" s="5">
        <v>14</v>
      </c>
      <c r="F30" s="5">
        <v>4</v>
      </c>
      <c r="G30" s="5">
        <v>4</v>
      </c>
      <c r="H30" s="5">
        <v>42</v>
      </c>
      <c r="I30" s="5">
        <v>17</v>
      </c>
      <c r="J30" s="5">
        <f t="shared" ref="J30:J40" si="8">H30-I30</f>
        <v>25</v>
      </c>
      <c r="K30" s="6"/>
      <c r="L30" s="6"/>
      <c r="M30" s="7">
        <v>9</v>
      </c>
    </row>
    <row r="31" spans="1:20" ht="15.75" thickBot="1" x14ac:dyDescent="0.3">
      <c r="A31" s="3">
        <f t="shared" ref="A31:A40" si="9">A30+1</f>
        <v>3</v>
      </c>
      <c r="B31" s="4" t="s">
        <v>305</v>
      </c>
      <c r="C31" s="8">
        <f t="shared" si="6"/>
        <v>35</v>
      </c>
      <c r="D31" s="15">
        <f t="shared" si="7"/>
        <v>22</v>
      </c>
      <c r="E31" s="5">
        <v>11</v>
      </c>
      <c r="F31" s="5">
        <v>2</v>
      </c>
      <c r="G31" s="5">
        <v>9</v>
      </c>
      <c r="H31" s="5">
        <v>24</v>
      </c>
      <c r="I31" s="5">
        <v>31</v>
      </c>
      <c r="J31" s="5">
        <f t="shared" si="8"/>
        <v>-7</v>
      </c>
      <c r="K31" s="6"/>
      <c r="L31" s="6"/>
      <c r="M31" s="7">
        <v>2</v>
      </c>
    </row>
    <row r="32" spans="1:20" ht="15.75" thickBot="1" x14ac:dyDescent="0.3">
      <c r="A32" s="3">
        <f t="shared" si="9"/>
        <v>4</v>
      </c>
      <c r="B32" s="4" t="s">
        <v>306</v>
      </c>
      <c r="C32" s="8">
        <f t="shared" si="6"/>
        <v>33</v>
      </c>
      <c r="D32" s="15">
        <f t="shared" si="7"/>
        <v>22</v>
      </c>
      <c r="E32" s="5">
        <v>9</v>
      </c>
      <c r="F32" s="5">
        <v>6</v>
      </c>
      <c r="G32" s="5">
        <v>7</v>
      </c>
      <c r="H32" s="5">
        <v>23</v>
      </c>
      <c r="I32" s="5">
        <v>23</v>
      </c>
      <c r="J32" s="5">
        <f t="shared" si="8"/>
        <v>0</v>
      </c>
      <c r="K32" s="6"/>
      <c r="L32" s="6"/>
      <c r="M32" s="7">
        <v>4</v>
      </c>
    </row>
    <row r="33" spans="1:14" ht="15.75" thickBot="1" x14ac:dyDescent="0.3">
      <c r="A33" s="3">
        <f t="shared" si="9"/>
        <v>5</v>
      </c>
      <c r="B33" s="4" t="s">
        <v>307</v>
      </c>
      <c r="C33" s="8">
        <f t="shared" si="6"/>
        <v>32</v>
      </c>
      <c r="D33" s="15">
        <f t="shared" si="7"/>
        <v>22</v>
      </c>
      <c r="E33" s="5">
        <v>8</v>
      </c>
      <c r="F33" s="5">
        <v>8</v>
      </c>
      <c r="G33" s="5">
        <v>6</v>
      </c>
      <c r="H33" s="5">
        <v>35</v>
      </c>
      <c r="I33" s="5">
        <v>36</v>
      </c>
      <c r="J33" s="5">
        <f t="shared" si="8"/>
        <v>-1</v>
      </c>
      <c r="K33" s="6"/>
      <c r="L33" s="6"/>
      <c r="M33" s="7"/>
      <c r="N33" s="18"/>
    </row>
    <row r="34" spans="1:14" ht="15.75" thickBot="1" x14ac:dyDescent="0.3">
      <c r="A34" s="3">
        <f t="shared" si="9"/>
        <v>6</v>
      </c>
      <c r="B34" s="4" t="s">
        <v>308</v>
      </c>
      <c r="C34" s="8">
        <f t="shared" ref="C34" si="10">E34*3+F34*1+G34*0-K34-L34</f>
        <v>31</v>
      </c>
      <c r="D34" s="15">
        <f t="shared" ref="D34" si="11">E34+F34+G34</f>
        <v>22</v>
      </c>
      <c r="E34" s="5">
        <v>9</v>
      </c>
      <c r="F34" s="5">
        <v>4</v>
      </c>
      <c r="G34" s="5">
        <v>9</v>
      </c>
      <c r="H34" s="5">
        <v>43</v>
      </c>
      <c r="I34" s="5">
        <v>46</v>
      </c>
      <c r="J34" s="5">
        <f t="shared" ref="J34" si="12">H34-I34</f>
        <v>-3</v>
      </c>
      <c r="K34" s="6"/>
      <c r="L34" s="6"/>
      <c r="M34" s="7"/>
    </row>
    <row r="35" spans="1:14" ht="15.75" thickBot="1" x14ac:dyDescent="0.3">
      <c r="A35" s="3">
        <f t="shared" si="9"/>
        <v>7</v>
      </c>
      <c r="B35" s="4" t="s">
        <v>461</v>
      </c>
      <c r="C35" s="8">
        <f t="shared" si="6"/>
        <v>31</v>
      </c>
      <c r="D35" s="15">
        <f t="shared" si="7"/>
        <v>22</v>
      </c>
      <c r="E35" s="5">
        <v>9</v>
      </c>
      <c r="F35" s="5">
        <v>4</v>
      </c>
      <c r="G35" s="5">
        <v>9</v>
      </c>
      <c r="H35" s="5">
        <v>36</v>
      </c>
      <c r="I35" s="5">
        <v>35</v>
      </c>
      <c r="J35" s="5">
        <f t="shared" si="8"/>
        <v>1</v>
      </c>
      <c r="K35" s="6"/>
      <c r="L35" s="6"/>
      <c r="M35" s="7">
        <v>2</v>
      </c>
    </row>
    <row r="36" spans="1:14" ht="15.75" thickBot="1" x14ac:dyDescent="0.3">
      <c r="A36" s="3">
        <f t="shared" si="9"/>
        <v>8</v>
      </c>
      <c r="B36" s="4" t="s">
        <v>309</v>
      </c>
      <c r="C36" s="8">
        <f t="shared" si="6"/>
        <v>30</v>
      </c>
      <c r="D36" s="15">
        <f t="shared" si="7"/>
        <v>22</v>
      </c>
      <c r="E36" s="5">
        <v>7</v>
      </c>
      <c r="F36" s="5">
        <v>9</v>
      </c>
      <c r="G36" s="5">
        <v>6</v>
      </c>
      <c r="H36" s="5">
        <v>29</v>
      </c>
      <c r="I36" s="5">
        <v>22</v>
      </c>
      <c r="J36" s="5">
        <f t="shared" si="8"/>
        <v>7</v>
      </c>
      <c r="K36" s="6"/>
      <c r="L36" s="6"/>
      <c r="M36" s="7">
        <v>3</v>
      </c>
    </row>
    <row r="37" spans="1:14" ht="15.75" thickBot="1" x14ac:dyDescent="0.3">
      <c r="A37" s="3">
        <f t="shared" si="9"/>
        <v>9</v>
      </c>
      <c r="B37" s="17" t="s">
        <v>310</v>
      </c>
      <c r="C37" s="8">
        <f t="shared" si="6"/>
        <v>26</v>
      </c>
      <c r="D37" s="15">
        <f t="shared" si="7"/>
        <v>22</v>
      </c>
      <c r="E37" s="5">
        <v>6</v>
      </c>
      <c r="F37" s="5">
        <v>8</v>
      </c>
      <c r="G37" s="5">
        <v>8</v>
      </c>
      <c r="H37" s="5">
        <v>39</v>
      </c>
      <c r="I37" s="5">
        <v>46</v>
      </c>
      <c r="J37" s="5">
        <f t="shared" si="8"/>
        <v>-7</v>
      </c>
      <c r="K37" s="6"/>
      <c r="L37" s="6"/>
      <c r="M37" s="7"/>
    </row>
    <row r="38" spans="1:14" ht="15.75" thickBot="1" x14ac:dyDescent="0.3">
      <c r="A38" s="3">
        <f t="shared" si="9"/>
        <v>10</v>
      </c>
      <c r="B38" s="17" t="s">
        <v>311</v>
      </c>
      <c r="C38" s="8">
        <f t="shared" si="6"/>
        <v>22</v>
      </c>
      <c r="D38" s="15">
        <f t="shared" si="7"/>
        <v>22</v>
      </c>
      <c r="E38" s="5">
        <v>7</v>
      </c>
      <c r="F38" s="5">
        <v>1</v>
      </c>
      <c r="G38" s="5">
        <v>14</v>
      </c>
      <c r="H38" s="5">
        <v>38</v>
      </c>
      <c r="I38" s="5">
        <v>51</v>
      </c>
      <c r="J38" s="5">
        <f t="shared" si="8"/>
        <v>-13</v>
      </c>
      <c r="K38" s="6"/>
      <c r="L38" s="6"/>
      <c r="M38" s="7">
        <v>4</v>
      </c>
    </row>
    <row r="39" spans="1:14" ht="15.75" thickBot="1" x14ac:dyDescent="0.3">
      <c r="A39" s="3">
        <f t="shared" si="9"/>
        <v>11</v>
      </c>
      <c r="B39" s="36" t="s">
        <v>312</v>
      </c>
      <c r="C39" s="8">
        <f t="shared" si="6"/>
        <v>15</v>
      </c>
      <c r="D39" s="15">
        <f t="shared" si="7"/>
        <v>22</v>
      </c>
      <c r="E39" s="5">
        <v>4</v>
      </c>
      <c r="F39" s="5">
        <v>3</v>
      </c>
      <c r="G39" s="5">
        <v>15</v>
      </c>
      <c r="H39" s="5">
        <v>24</v>
      </c>
      <c r="I39" s="5">
        <v>45</v>
      </c>
      <c r="J39" s="5">
        <f t="shared" si="8"/>
        <v>-21</v>
      </c>
      <c r="K39" s="6"/>
      <c r="L39" s="6"/>
      <c r="M39" s="7"/>
      <c r="N39" s="18"/>
    </row>
    <row r="40" spans="1:14" ht="15.75" thickBot="1" x14ac:dyDescent="0.3">
      <c r="A40" s="3">
        <f t="shared" si="9"/>
        <v>12</v>
      </c>
      <c r="B40" s="36" t="s">
        <v>313</v>
      </c>
      <c r="C40" s="8">
        <f t="shared" si="6"/>
        <v>14</v>
      </c>
      <c r="D40" s="15">
        <f t="shared" si="7"/>
        <v>22</v>
      </c>
      <c r="E40" s="5">
        <v>4</v>
      </c>
      <c r="F40" s="5">
        <v>2</v>
      </c>
      <c r="G40" s="5">
        <v>16</v>
      </c>
      <c r="H40" s="5">
        <v>26</v>
      </c>
      <c r="I40" s="5">
        <v>56</v>
      </c>
      <c r="J40" s="5">
        <f t="shared" si="8"/>
        <v>-30</v>
      </c>
      <c r="K40" s="6"/>
      <c r="L40" s="6"/>
      <c r="M40" s="7">
        <v>10</v>
      </c>
    </row>
    <row r="41" spans="1:14" ht="15.75" thickBot="1" x14ac:dyDescent="0.3"/>
    <row r="42" spans="1:14" ht="20.25" thickBot="1" x14ac:dyDescent="0.35">
      <c r="B42" s="146" t="s">
        <v>11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</row>
    <row r="43" spans="1:14" ht="15.75" thickBot="1" x14ac:dyDescent="0.3">
      <c r="B43" s="2" t="s">
        <v>0</v>
      </c>
      <c r="C43" s="2" t="s">
        <v>1</v>
      </c>
      <c r="D43" s="2" t="s">
        <v>27</v>
      </c>
      <c r="E43" s="2" t="s">
        <v>2</v>
      </c>
      <c r="F43" s="2" t="s">
        <v>3</v>
      </c>
      <c r="G43" s="2" t="s">
        <v>4</v>
      </c>
      <c r="H43" s="2" t="s">
        <v>5</v>
      </c>
      <c r="I43" s="2" t="s">
        <v>6</v>
      </c>
      <c r="J43" s="2" t="s">
        <v>7</v>
      </c>
      <c r="K43" s="2" t="s">
        <v>8</v>
      </c>
      <c r="L43" s="2" t="str">
        <f>L28</f>
        <v>Pén.+ -</v>
      </c>
      <c r="M43" s="2" t="str">
        <f>+M28</f>
        <v>Art.37</v>
      </c>
    </row>
    <row r="44" spans="1:14" ht="15.75" thickBot="1" x14ac:dyDescent="0.3">
      <c r="A44" s="3">
        <v>1</v>
      </c>
      <c r="B44" s="30" t="s">
        <v>314</v>
      </c>
      <c r="C44" s="8">
        <f>E44*3+F44*1+G44*0-K44-L44</f>
        <v>56</v>
      </c>
      <c r="D44" s="15">
        <f>E44+F44+G44</f>
        <v>22</v>
      </c>
      <c r="E44" s="5">
        <v>17</v>
      </c>
      <c r="F44" s="5">
        <v>5</v>
      </c>
      <c r="G44" s="5">
        <v>0</v>
      </c>
      <c r="H44" s="5">
        <v>81</v>
      </c>
      <c r="I44" s="5">
        <v>16</v>
      </c>
      <c r="J44" s="5">
        <f>H44-I44</f>
        <v>65</v>
      </c>
      <c r="K44" s="6"/>
      <c r="L44" s="6"/>
      <c r="M44" s="7">
        <v>1</v>
      </c>
    </row>
    <row r="45" spans="1:14" ht="15.75" thickBot="1" x14ac:dyDescent="0.3">
      <c r="A45" s="3">
        <f>A44+1</f>
        <v>2</v>
      </c>
      <c r="B45" s="30" t="s">
        <v>315</v>
      </c>
      <c r="C45" s="8">
        <f t="shared" ref="C45:C55" si="13">E45*3+F45*1+G45*0-K45-L45</f>
        <v>50</v>
      </c>
      <c r="D45" s="15">
        <f t="shared" ref="D45:D55" si="14">E45+F45+G45</f>
        <v>22</v>
      </c>
      <c r="E45" s="5">
        <v>16</v>
      </c>
      <c r="F45" s="5">
        <v>2</v>
      </c>
      <c r="G45" s="5">
        <v>4</v>
      </c>
      <c r="H45" s="5">
        <v>52</v>
      </c>
      <c r="I45" s="5">
        <v>25</v>
      </c>
      <c r="J45" s="5">
        <f t="shared" ref="J45:J55" si="15">H45-I45</f>
        <v>27</v>
      </c>
      <c r="K45" s="6"/>
      <c r="L45" s="6"/>
      <c r="M45" s="7"/>
    </row>
    <row r="46" spans="1:14" ht="15.75" thickBot="1" x14ac:dyDescent="0.3">
      <c r="A46" s="3">
        <f t="shared" ref="A46:A55" si="16">A45+1</f>
        <v>3</v>
      </c>
      <c r="B46" s="4" t="s">
        <v>316</v>
      </c>
      <c r="C46" s="8">
        <f t="shared" si="13"/>
        <v>48</v>
      </c>
      <c r="D46" s="15">
        <f t="shared" si="14"/>
        <v>22</v>
      </c>
      <c r="E46" s="5">
        <v>15</v>
      </c>
      <c r="F46" s="5">
        <v>3</v>
      </c>
      <c r="G46" s="5">
        <v>4</v>
      </c>
      <c r="H46" s="5">
        <v>43</v>
      </c>
      <c r="I46" s="5">
        <v>14</v>
      </c>
      <c r="J46" s="5">
        <f t="shared" si="15"/>
        <v>29</v>
      </c>
      <c r="K46" s="6"/>
      <c r="L46" s="6"/>
      <c r="M46" s="7">
        <v>3</v>
      </c>
    </row>
    <row r="47" spans="1:14" ht="15.75" thickBot="1" x14ac:dyDescent="0.3">
      <c r="A47" s="3">
        <f t="shared" si="16"/>
        <v>4</v>
      </c>
      <c r="B47" s="4" t="s">
        <v>317</v>
      </c>
      <c r="C47" s="8">
        <f t="shared" si="13"/>
        <v>40</v>
      </c>
      <c r="D47" s="15">
        <f t="shared" si="14"/>
        <v>22</v>
      </c>
      <c r="E47" s="5">
        <v>12</v>
      </c>
      <c r="F47" s="5">
        <v>4</v>
      </c>
      <c r="G47" s="5">
        <v>6</v>
      </c>
      <c r="H47" s="5">
        <v>38</v>
      </c>
      <c r="I47" s="5">
        <v>31</v>
      </c>
      <c r="J47" s="5">
        <f t="shared" si="15"/>
        <v>7</v>
      </c>
      <c r="K47" s="6"/>
      <c r="L47" s="6"/>
      <c r="M47" s="7"/>
    </row>
    <row r="48" spans="1:14" ht="15.75" thickBot="1" x14ac:dyDescent="0.3">
      <c r="A48" s="3">
        <f t="shared" si="16"/>
        <v>5</v>
      </c>
      <c r="B48" s="4" t="s">
        <v>318</v>
      </c>
      <c r="C48" s="8">
        <f t="shared" si="13"/>
        <v>32</v>
      </c>
      <c r="D48" s="15">
        <f t="shared" si="14"/>
        <v>22</v>
      </c>
      <c r="E48" s="5">
        <v>8</v>
      </c>
      <c r="F48" s="5">
        <v>8</v>
      </c>
      <c r="G48" s="5">
        <v>6</v>
      </c>
      <c r="H48" s="5">
        <v>38</v>
      </c>
      <c r="I48" s="5">
        <v>29</v>
      </c>
      <c r="J48" s="5">
        <f t="shared" si="15"/>
        <v>9</v>
      </c>
      <c r="K48" s="6"/>
      <c r="L48" s="6"/>
      <c r="M48" s="7"/>
    </row>
    <row r="49" spans="1:17" ht="15.75" thickBot="1" x14ac:dyDescent="0.3">
      <c r="A49" s="3">
        <f t="shared" si="16"/>
        <v>6</v>
      </c>
      <c r="B49" s="4" t="s">
        <v>319</v>
      </c>
      <c r="C49" s="8">
        <f t="shared" si="13"/>
        <v>31</v>
      </c>
      <c r="D49" s="15">
        <f t="shared" si="14"/>
        <v>22</v>
      </c>
      <c r="E49" s="5">
        <v>9</v>
      </c>
      <c r="F49" s="5">
        <v>4</v>
      </c>
      <c r="G49" s="5">
        <v>9</v>
      </c>
      <c r="H49" s="5">
        <v>56</v>
      </c>
      <c r="I49" s="5">
        <v>37</v>
      </c>
      <c r="J49" s="5">
        <f t="shared" si="15"/>
        <v>19</v>
      </c>
      <c r="K49" s="6"/>
      <c r="L49" s="6"/>
      <c r="M49" s="7"/>
    </row>
    <row r="50" spans="1:17" ht="15.75" thickBot="1" x14ac:dyDescent="0.3">
      <c r="A50" s="3">
        <f t="shared" si="16"/>
        <v>7</v>
      </c>
      <c r="B50" s="4" t="s">
        <v>320</v>
      </c>
      <c r="C50" s="8">
        <f t="shared" si="13"/>
        <v>30</v>
      </c>
      <c r="D50" s="15">
        <f t="shared" si="14"/>
        <v>22</v>
      </c>
      <c r="E50" s="5">
        <v>9</v>
      </c>
      <c r="F50" s="5">
        <v>3</v>
      </c>
      <c r="G50" s="5">
        <v>10</v>
      </c>
      <c r="H50" s="5">
        <v>26</v>
      </c>
      <c r="I50" s="5">
        <v>36</v>
      </c>
      <c r="J50" s="5">
        <f t="shared" si="15"/>
        <v>-10</v>
      </c>
      <c r="K50" s="6"/>
      <c r="L50" s="6"/>
      <c r="M50" s="7">
        <v>2</v>
      </c>
    </row>
    <row r="51" spans="1:17" ht="15.75" thickBot="1" x14ac:dyDescent="0.3">
      <c r="A51" s="3">
        <f t="shared" si="16"/>
        <v>8</v>
      </c>
      <c r="B51" s="4" t="s">
        <v>321</v>
      </c>
      <c r="C51" s="8">
        <f t="shared" si="13"/>
        <v>29</v>
      </c>
      <c r="D51" s="15">
        <f t="shared" si="14"/>
        <v>22</v>
      </c>
      <c r="E51" s="5">
        <v>9</v>
      </c>
      <c r="F51" s="5">
        <v>2</v>
      </c>
      <c r="G51" s="5">
        <v>11</v>
      </c>
      <c r="H51" s="5">
        <v>39</v>
      </c>
      <c r="I51" s="5">
        <v>36</v>
      </c>
      <c r="J51" s="5">
        <f t="shared" si="15"/>
        <v>3</v>
      </c>
      <c r="K51" s="6"/>
      <c r="L51" s="6"/>
      <c r="M51" s="7"/>
    </row>
    <row r="52" spans="1:17" ht="15.75" thickBot="1" x14ac:dyDescent="0.3">
      <c r="A52" s="3">
        <f t="shared" si="16"/>
        <v>9</v>
      </c>
      <c r="B52" s="17" t="s">
        <v>322</v>
      </c>
      <c r="C52" s="8">
        <f t="shared" si="13"/>
        <v>27</v>
      </c>
      <c r="D52" s="15">
        <f t="shared" si="14"/>
        <v>22</v>
      </c>
      <c r="E52" s="5">
        <v>8</v>
      </c>
      <c r="F52" s="5">
        <v>3</v>
      </c>
      <c r="G52" s="5">
        <v>11</v>
      </c>
      <c r="H52" s="5">
        <v>43</v>
      </c>
      <c r="I52" s="5">
        <v>51</v>
      </c>
      <c r="J52" s="5">
        <f t="shared" si="15"/>
        <v>-8</v>
      </c>
      <c r="K52" s="6"/>
      <c r="L52" s="6"/>
      <c r="M52" s="7">
        <v>13</v>
      </c>
    </row>
    <row r="53" spans="1:17" ht="15.75" thickBot="1" x14ac:dyDescent="0.3">
      <c r="A53" s="3">
        <f t="shared" si="16"/>
        <v>10</v>
      </c>
      <c r="B53" s="17" t="s">
        <v>323</v>
      </c>
      <c r="C53" s="8">
        <f t="shared" si="13"/>
        <v>14</v>
      </c>
      <c r="D53" s="15">
        <f t="shared" si="14"/>
        <v>22</v>
      </c>
      <c r="E53" s="5">
        <v>4</v>
      </c>
      <c r="F53" s="5">
        <v>2</v>
      </c>
      <c r="G53" s="5">
        <v>16</v>
      </c>
      <c r="H53" s="5">
        <v>22</v>
      </c>
      <c r="I53" s="5">
        <v>74</v>
      </c>
      <c r="J53" s="5">
        <f t="shared" si="15"/>
        <v>-52</v>
      </c>
      <c r="K53" s="6"/>
      <c r="L53" s="6"/>
      <c r="M53" s="7">
        <v>3</v>
      </c>
    </row>
    <row r="54" spans="1:17" ht="15.75" thickBot="1" x14ac:dyDescent="0.3">
      <c r="A54" s="3">
        <f t="shared" si="16"/>
        <v>11</v>
      </c>
      <c r="B54" s="36" t="s">
        <v>324</v>
      </c>
      <c r="C54" s="8">
        <f t="shared" si="13"/>
        <v>12</v>
      </c>
      <c r="D54" s="15">
        <f t="shared" si="14"/>
        <v>22</v>
      </c>
      <c r="E54" s="5">
        <v>4</v>
      </c>
      <c r="F54" s="5">
        <v>0</v>
      </c>
      <c r="G54" s="5">
        <v>18</v>
      </c>
      <c r="H54" s="5">
        <v>29</v>
      </c>
      <c r="I54" s="5">
        <v>77</v>
      </c>
      <c r="J54" s="5">
        <f t="shared" si="15"/>
        <v>-48</v>
      </c>
      <c r="K54" s="6"/>
      <c r="L54" s="6"/>
      <c r="M54" s="7">
        <v>5</v>
      </c>
    </row>
    <row r="55" spans="1:17" ht="15.75" thickBot="1" x14ac:dyDescent="0.3">
      <c r="A55" s="3">
        <f t="shared" si="16"/>
        <v>12</v>
      </c>
      <c r="B55" s="36" t="s">
        <v>325</v>
      </c>
      <c r="C55" s="8">
        <f t="shared" si="13"/>
        <v>8</v>
      </c>
      <c r="D55" s="15">
        <f t="shared" si="14"/>
        <v>22</v>
      </c>
      <c r="E55" s="5">
        <v>2</v>
      </c>
      <c r="F55" s="5">
        <v>2</v>
      </c>
      <c r="G55" s="5">
        <v>18</v>
      </c>
      <c r="H55" s="5">
        <v>26</v>
      </c>
      <c r="I55" s="5">
        <v>67</v>
      </c>
      <c r="J55" s="5">
        <f t="shared" si="15"/>
        <v>-41</v>
      </c>
      <c r="K55" s="6"/>
      <c r="L55" s="6"/>
      <c r="M55" s="7">
        <v>3</v>
      </c>
    </row>
    <row r="56" spans="1:17" ht="15.75" thickBot="1" x14ac:dyDescent="0.3"/>
    <row r="57" spans="1:17" ht="20.25" thickBot="1" x14ac:dyDescent="0.35">
      <c r="B57" s="146" t="s">
        <v>15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</row>
    <row r="58" spans="1:17" ht="15.75" thickBot="1" x14ac:dyDescent="0.3">
      <c r="B58" s="2" t="s">
        <v>0</v>
      </c>
      <c r="C58" s="2" t="s">
        <v>1</v>
      </c>
      <c r="D58" s="2" t="s">
        <v>27</v>
      </c>
      <c r="E58" s="2" t="s">
        <v>2</v>
      </c>
      <c r="F58" s="2" t="s">
        <v>3</v>
      </c>
      <c r="G58" s="2" t="s">
        <v>4</v>
      </c>
      <c r="H58" s="2" t="s">
        <v>5</v>
      </c>
      <c r="I58" s="2" t="s">
        <v>6</v>
      </c>
      <c r="J58" s="2" t="s">
        <v>7</v>
      </c>
      <c r="K58" s="2" t="s">
        <v>8</v>
      </c>
      <c r="L58" s="2" t="str">
        <f>L43</f>
        <v>Pén.+ -</v>
      </c>
      <c r="M58" s="2" t="str">
        <f>+M43</f>
        <v>Art.37</v>
      </c>
      <c r="P58" s="21"/>
    </row>
    <row r="59" spans="1:17" ht="15.75" thickBot="1" x14ac:dyDescent="0.3">
      <c r="A59" s="3">
        <v>1</v>
      </c>
      <c r="B59" s="30" t="s">
        <v>326</v>
      </c>
      <c r="C59" s="8">
        <f>E59*3+F59*1+G59*0-K59-L59</f>
        <v>57</v>
      </c>
      <c r="D59" s="15">
        <f>E59+F59+G59</f>
        <v>22</v>
      </c>
      <c r="E59" s="5">
        <v>18</v>
      </c>
      <c r="F59" s="5">
        <v>3</v>
      </c>
      <c r="G59" s="5">
        <v>1</v>
      </c>
      <c r="H59" s="5">
        <v>76</v>
      </c>
      <c r="I59" s="5">
        <v>15</v>
      </c>
      <c r="J59" s="5">
        <f>H59-I59</f>
        <v>61</v>
      </c>
      <c r="K59" s="6"/>
      <c r="L59" s="6"/>
      <c r="M59" s="7">
        <v>3</v>
      </c>
      <c r="P59" s="18"/>
    </row>
    <row r="60" spans="1:17" ht="15.75" thickBot="1" x14ac:dyDescent="0.3">
      <c r="A60" s="3">
        <f>A59+1</f>
        <v>2</v>
      </c>
      <c r="B60" s="30" t="s">
        <v>327</v>
      </c>
      <c r="C60" s="8">
        <f t="shared" ref="C60:C70" si="17">E60*3+F60*1+G60*0-K60-L60</f>
        <v>49</v>
      </c>
      <c r="D60" s="15">
        <f t="shared" ref="D60:D70" si="18">E60+F60+G60</f>
        <v>22</v>
      </c>
      <c r="E60" s="5">
        <v>16</v>
      </c>
      <c r="F60" s="5">
        <v>1</v>
      </c>
      <c r="G60" s="5">
        <v>5</v>
      </c>
      <c r="H60" s="5">
        <v>79</v>
      </c>
      <c r="I60" s="5">
        <v>19</v>
      </c>
      <c r="J60" s="5">
        <f t="shared" ref="J60:J70" si="19">H60-I60</f>
        <v>60</v>
      </c>
      <c r="K60" s="6"/>
      <c r="L60" s="6"/>
      <c r="M60" s="7">
        <v>3</v>
      </c>
      <c r="N60" s="34"/>
      <c r="P60" s="18"/>
    </row>
    <row r="61" spans="1:17" ht="15.75" thickBot="1" x14ac:dyDescent="0.3">
      <c r="A61" s="3">
        <f t="shared" ref="A61:A70" si="20">A60+1</f>
        <v>3</v>
      </c>
      <c r="B61" s="4" t="s">
        <v>328</v>
      </c>
      <c r="C61" s="8">
        <f t="shared" si="17"/>
        <v>42</v>
      </c>
      <c r="D61" s="15">
        <f t="shared" ref="D61" si="21">E61+F61+G61</f>
        <v>22</v>
      </c>
      <c r="E61" s="5">
        <v>12</v>
      </c>
      <c r="F61" s="5">
        <v>6</v>
      </c>
      <c r="G61" s="5">
        <v>4</v>
      </c>
      <c r="H61" s="5">
        <v>60</v>
      </c>
      <c r="I61" s="5">
        <v>34</v>
      </c>
      <c r="J61" s="5">
        <f t="shared" ref="J61" si="22">H61-I61</f>
        <v>26</v>
      </c>
      <c r="K61" s="6"/>
      <c r="L61" s="6"/>
      <c r="M61" s="7">
        <v>12</v>
      </c>
      <c r="N61" s="34"/>
      <c r="P61" s="18"/>
    </row>
    <row r="62" spans="1:17" ht="15.75" thickBot="1" x14ac:dyDescent="0.3">
      <c r="A62" s="3">
        <f t="shared" si="20"/>
        <v>4</v>
      </c>
      <c r="B62" s="4" t="s">
        <v>329</v>
      </c>
      <c r="C62" s="8">
        <f t="shared" si="17"/>
        <v>35</v>
      </c>
      <c r="D62" s="15">
        <f t="shared" si="18"/>
        <v>22</v>
      </c>
      <c r="E62" s="5">
        <v>11</v>
      </c>
      <c r="F62" s="5">
        <v>2</v>
      </c>
      <c r="G62" s="5">
        <v>9</v>
      </c>
      <c r="H62" s="5">
        <v>50</v>
      </c>
      <c r="I62" s="5">
        <v>40</v>
      </c>
      <c r="J62" s="5">
        <f t="shared" si="19"/>
        <v>10</v>
      </c>
      <c r="K62" s="6"/>
      <c r="L62" s="6"/>
      <c r="M62" s="7">
        <v>4</v>
      </c>
      <c r="N62" s="34"/>
      <c r="P62" s="18"/>
    </row>
    <row r="63" spans="1:17" ht="15.75" thickBot="1" x14ac:dyDescent="0.3">
      <c r="A63" s="3">
        <f t="shared" si="20"/>
        <v>5</v>
      </c>
      <c r="B63" s="4" t="s">
        <v>330</v>
      </c>
      <c r="C63" s="8">
        <f t="shared" si="17"/>
        <v>30</v>
      </c>
      <c r="D63" s="15">
        <f t="shared" si="18"/>
        <v>22</v>
      </c>
      <c r="E63" s="5">
        <v>9</v>
      </c>
      <c r="F63" s="5">
        <v>3</v>
      </c>
      <c r="G63" s="5">
        <v>10</v>
      </c>
      <c r="H63" s="5">
        <v>45</v>
      </c>
      <c r="I63" s="5">
        <v>42</v>
      </c>
      <c r="J63" s="5">
        <f t="shared" si="19"/>
        <v>3</v>
      </c>
      <c r="K63" s="6"/>
      <c r="L63" s="6"/>
      <c r="M63" s="7">
        <v>6</v>
      </c>
      <c r="P63" s="18"/>
    </row>
    <row r="64" spans="1:17" ht="15.75" thickBot="1" x14ac:dyDescent="0.3">
      <c r="A64" s="3">
        <f t="shared" si="20"/>
        <v>6</v>
      </c>
      <c r="B64" s="133" t="s">
        <v>331</v>
      </c>
      <c r="C64" s="8">
        <f t="shared" si="17"/>
        <v>29</v>
      </c>
      <c r="D64" s="15">
        <f t="shared" si="18"/>
        <v>22</v>
      </c>
      <c r="E64" s="5">
        <v>9</v>
      </c>
      <c r="F64" s="5">
        <v>2</v>
      </c>
      <c r="G64" s="5">
        <v>11</v>
      </c>
      <c r="H64" s="5">
        <v>54</v>
      </c>
      <c r="I64" s="5">
        <v>54</v>
      </c>
      <c r="J64" s="5">
        <f t="shared" si="19"/>
        <v>0</v>
      </c>
      <c r="K64" s="6"/>
      <c r="L64" s="6"/>
      <c r="M64" s="7">
        <v>6</v>
      </c>
      <c r="N64" s="131" t="s">
        <v>343</v>
      </c>
      <c r="O64" s="125"/>
      <c r="P64" s="125"/>
      <c r="Q64" s="125"/>
    </row>
    <row r="65" spans="1:17" ht="15.75" thickBot="1" x14ac:dyDescent="0.3">
      <c r="A65" s="3">
        <f t="shared" si="20"/>
        <v>7</v>
      </c>
      <c r="B65" s="133" t="s">
        <v>332</v>
      </c>
      <c r="C65" s="8">
        <f t="shared" si="17"/>
        <v>27</v>
      </c>
      <c r="D65" s="15">
        <f t="shared" ref="D65" si="23">E65+F65+G65</f>
        <v>22</v>
      </c>
      <c r="E65" s="5">
        <v>7</v>
      </c>
      <c r="F65" s="5">
        <v>6</v>
      </c>
      <c r="G65" s="5">
        <v>9</v>
      </c>
      <c r="H65" s="5">
        <v>43</v>
      </c>
      <c r="I65" s="5">
        <v>50</v>
      </c>
      <c r="J65" s="5">
        <f t="shared" ref="J65" si="24">H65-I65</f>
        <v>-7</v>
      </c>
      <c r="K65" s="6"/>
      <c r="L65" s="6"/>
      <c r="M65" s="7"/>
      <c r="N65" s="131" t="s">
        <v>476</v>
      </c>
      <c r="O65" s="125"/>
      <c r="P65" s="125"/>
      <c r="Q65" s="125"/>
    </row>
    <row r="66" spans="1:17" ht="15.75" thickBot="1" x14ac:dyDescent="0.3">
      <c r="A66" s="3">
        <f t="shared" si="20"/>
        <v>8</v>
      </c>
      <c r="B66" s="4" t="s">
        <v>333</v>
      </c>
      <c r="C66" s="8">
        <f t="shared" si="17"/>
        <v>27</v>
      </c>
      <c r="D66" s="15">
        <f t="shared" si="18"/>
        <v>22</v>
      </c>
      <c r="E66" s="5">
        <v>8</v>
      </c>
      <c r="F66" s="5">
        <v>3</v>
      </c>
      <c r="G66" s="5">
        <v>11</v>
      </c>
      <c r="H66" s="5">
        <v>39</v>
      </c>
      <c r="I66" s="5">
        <v>59</v>
      </c>
      <c r="J66" s="5">
        <f t="shared" si="19"/>
        <v>-20</v>
      </c>
      <c r="K66" s="6"/>
      <c r="L66" s="6"/>
      <c r="M66" s="7">
        <v>3</v>
      </c>
    </row>
    <row r="67" spans="1:17" ht="15.75" thickBot="1" x14ac:dyDescent="0.3">
      <c r="A67" s="3">
        <f t="shared" si="20"/>
        <v>9</v>
      </c>
      <c r="B67" s="17" t="s">
        <v>462</v>
      </c>
      <c r="C67" s="8">
        <f t="shared" si="17"/>
        <v>27</v>
      </c>
      <c r="D67" s="15">
        <f t="shared" si="18"/>
        <v>22</v>
      </c>
      <c r="E67" s="5">
        <v>8</v>
      </c>
      <c r="F67" s="5">
        <v>3</v>
      </c>
      <c r="G67" s="5">
        <v>11</v>
      </c>
      <c r="H67" s="5">
        <v>51</v>
      </c>
      <c r="I67" s="5">
        <v>64</v>
      </c>
      <c r="J67" s="5">
        <f t="shared" si="19"/>
        <v>-13</v>
      </c>
      <c r="K67" s="6"/>
      <c r="L67" s="6"/>
      <c r="M67" s="7">
        <v>3</v>
      </c>
    </row>
    <row r="68" spans="1:17" ht="15.75" thickBot="1" x14ac:dyDescent="0.3">
      <c r="A68" s="3">
        <f t="shared" si="20"/>
        <v>10</v>
      </c>
      <c r="B68" s="36" t="s">
        <v>335</v>
      </c>
      <c r="C68" s="8">
        <f t="shared" ref="C68" si="25">E68*3+F68*1+G68*0-K68-L68</f>
        <v>26</v>
      </c>
      <c r="D68" s="15">
        <f t="shared" ref="D68" si="26">E68+F68+G68</f>
        <v>22</v>
      </c>
      <c r="E68" s="5">
        <v>8</v>
      </c>
      <c r="F68" s="5">
        <v>3</v>
      </c>
      <c r="G68" s="5">
        <v>11</v>
      </c>
      <c r="H68" s="5">
        <v>35</v>
      </c>
      <c r="I68" s="5">
        <v>58</v>
      </c>
      <c r="J68" s="5">
        <f t="shared" ref="J68" si="27">H68-I68</f>
        <v>-23</v>
      </c>
      <c r="K68" s="6"/>
      <c r="L68" s="6">
        <v>1</v>
      </c>
      <c r="M68" s="7">
        <v>3</v>
      </c>
      <c r="N68" s="131" t="s">
        <v>337</v>
      </c>
      <c r="O68" s="125"/>
      <c r="P68" s="125"/>
      <c r="Q68" s="125"/>
    </row>
    <row r="69" spans="1:17" ht="15.75" thickBot="1" x14ac:dyDescent="0.3">
      <c r="A69" s="3">
        <f t="shared" si="20"/>
        <v>11</v>
      </c>
      <c r="B69" s="17" t="s">
        <v>334</v>
      </c>
      <c r="C69" s="8">
        <f t="shared" si="17"/>
        <v>26</v>
      </c>
      <c r="D69" s="15">
        <f t="shared" si="18"/>
        <v>22</v>
      </c>
      <c r="E69" s="5">
        <v>8</v>
      </c>
      <c r="F69" s="5">
        <v>2</v>
      </c>
      <c r="G69" s="5">
        <v>12</v>
      </c>
      <c r="H69" s="5">
        <v>39</v>
      </c>
      <c r="I69" s="5">
        <v>46</v>
      </c>
      <c r="J69" s="5">
        <f t="shared" si="19"/>
        <v>-7</v>
      </c>
      <c r="K69" s="6"/>
      <c r="L69" s="6"/>
      <c r="M69" s="7">
        <v>10</v>
      </c>
      <c r="N69" s="18"/>
    </row>
    <row r="70" spans="1:17" ht="15.75" thickBot="1" x14ac:dyDescent="0.3">
      <c r="A70" s="3">
        <f t="shared" si="20"/>
        <v>12</v>
      </c>
      <c r="B70" s="36" t="s">
        <v>336</v>
      </c>
      <c r="C70" s="8">
        <f t="shared" si="17"/>
        <v>3</v>
      </c>
      <c r="D70" s="15">
        <f t="shared" si="18"/>
        <v>22</v>
      </c>
      <c r="E70" s="5">
        <v>1</v>
      </c>
      <c r="F70" s="5">
        <v>0</v>
      </c>
      <c r="G70" s="5">
        <v>21</v>
      </c>
      <c r="H70" s="5">
        <v>13</v>
      </c>
      <c r="I70" s="5">
        <v>103</v>
      </c>
      <c r="J70" s="5">
        <f t="shared" si="19"/>
        <v>-90</v>
      </c>
      <c r="K70" s="6"/>
      <c r="L70" s="6"/>
      <c r="M70" s="7">
        <v>8</v>
      </c>
      <c r="N70" s="18"/>
    </row>
    <row r="71" spans="1:17" ht="15.75" thickBot="1" x14ac:dyDescent="0.3"/>
    <row r="72" spans="1:17" ht="20.25" thickBot="1" x14ac:dyDescent="0.35">
      <c r="B72" s="146" t="s">
        <v>16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</row>
    <row r="73" spans="1:17" ht="15.75" thickBot="1" x14ac:dyDescent="0.3">
      <c r="B73" s="2" t="s">
        <v>0</v>
      </c>
      <c r="C73" s="2" t="s">
        <v>1</v>
      </c>
      <c r="D73" s="2" t="s">
        <v>27</v>
      </c>
      <c r="E73" s="2" t="s">
        <v>2</v>
      </c>
      <c r="F73" s="2" t="s">
        <v>3</v>
      </c>
      <c r="G73" s="2" t="s">
        <v>4</v>
      </c>
      <c r="H73" s="2" t="s">
        <v>5</v>
      </c>
      <c r="I73" s="2" t="s">
        <v>6</v>
      </c>
      <c r="J73" s="2" t="s">
        <v>7</v>
      </c>
      <c r="K73" s="2" t="s">
        <v>8</v>
      </c>
      <c r="L73" s="2" t="str">
        <f>L58</f>
        <v>Pén.+ -</v>
      </c>
      <c r="M73" s="2" t="str">
        <f>+M58</f>
        <v>Art.37</v>
      </c>
    </row>
    <row r="74" spans="1:17" ht="15.75" thickBot="1" x14ac:dyDescent="0.3">
      <c r="A74" s="3">
        <v>1</v>
      </c>
      <c r="B74" s="30" t="s">
        <v>338</v>
      </c>
      <c r="C74" s="8">
        <f>E74*3+F74*1+G74*0-K74-L74</f>
        <v>47</v>
      </c>
      <c r="D74" s="15">
        <f>E74+F74+G74</f>
        <v>22</v>
      </c>
      <c r="E74" s="5">
        <v>13</v>
      </c>
      <c r="F74" s="5">
        <v>8</v>
      </c>
      <c r="G74" s="5">
        <v>1</v>
      </c>
      <c r="H74" s="5">
        <v>57</v>
      </c>
      <c r="I74" s="5">
        <v>22</v>
      </c>
      <c r="J74" s="5">
        <f>H74-I74</f>
        <v>35</v>
      </c>
      <c r="K74" s="6"/>
      <c r="L74" s="6"/>
      <c r="M74" s="7">
        <v>3</v>
      </c>
    </row>
    <row r="75" spans="1:17" ht="15.75" thickBot="1" x14ac:dyDescent="0.3">
      <c r="A75" s="3">
        <f>A74+1</f>
        <v>2</v>
      </c>
      <c r="B75" s="30" t="s">
        <v>339</v>
      </c>
      <c r="C75" s="8">
        <f t="shared" ref="C75:C85" si="28">E75*3+F75*1+G75*0-K75-L75</f>
        <v>41</v>
      </c>
      <c r="D75" s="15">
        <f t="shared" ref="D75:D85" si="29">E75+F75+G75</f>
        <v>22</v>
      </c>
      <c r="E75" s="5">
        <v>13</v>
      </c>
      <c r="F75" s="5">
        <v>2</v>
      </c>
      <c r="G75" s="5">
        <v>7</v>
      </c>
      <c r="H75" s="5">
        <v>52</v>
      </c>
      <c r="I75" s="5">
        <v>34</v>
      </c>
      <c r="J75" s="5">
        <f t="shared" ref="J75:J85" si="30">H75-I75</f>
        <v>18</v>
      </c>
      <c r="K75" s="6"/>
      <c r="L75" s="6"/>
      <c r="M75" s="7">
        <v>2</v>
      </c>
    </row>
    <row r="76" spans="1:17" ht="15.75" thickBot="1" x14ac:dyDescent="0.3">
      <c r="A76" s="3">
        <f t="shared" ref="A76:A85" si="31">A75+1</f>
        <v>3</v>
      </c>
      <c r="B76" s="4" t="s">
        <v>340</v>
      </c>
      <c r="C76" s="8">
        <f t="shared" si="28"/>
        <v>37</v>
      </c>
      <c r="D76" s="15">
        <f t="shared" si="29"/>
        <v>22</v>
      </c>
      <c r="E76" s="5">
        <v>11</v>
      </c>
      <c r="F76" s="5">
        <v>4</v>
      </c>
      <c r="G76" s="5">
        <v>7</v>
      </c>
      <c r="H76" s="5">
        <v>30</v>
      </c>
      <c r="I76" s="5">
        <v>26</v>
      </c>
      <c r="J76" s="5">
        <f t="shared" si="30"/>
        <v>4</v>
      </c>
      <c r="K76" s="6"/>
      <c r="L76" s="6"/>
      <c r="M76" s="7">
        <v>7</v>
      </c>
    </row>
    <row r="77" spans="1:17" ht="15.75" thickBot="1" x14ac:dyDescent="0.3">
      <c r="A77" s="3">
        <f t="shared" si="31"/>
        <v>4</v>
      </c>
      <c r="B77" s="4" t="s">
        <v>341</v>
      </c>
      <c r="C77" s="8">
        <f t="shared" si="28"/>
        <v>36</v>
      </c>
      <c r="D77" s="15">
        <f t="shared" si="29"/>
        <v>22</v>
      </c>
      <c r="E77" s="5">
        <v>10</v>
      </c>
      <c r="F77" s="5">
        <v>6</v>
      </c>
      <c r="G77" s="5">
        <v>6</v>
      </c>
      <c r="H77" s="5">
        <v>36</v>
      </c>
      <c r="I77" s="5">
        <v>25</v>
      </c>
      <c r="J77" s="5">
        <f t="shared" si="30"/>
        <v>11</v>
      </c>
      <c r="K77" s="6"/>
      <c r="L77" s="6"/>
      <c r="M77" s="7">
        <v>7</v>
      </c>
      <c r="N77" s="131" t="s">
        <v>342</v>
      </c>
      <c r="O77" s="125"/>
      <c r="P77" s="125"/>
      <c r="Q77" s="125"/>
    </row>
    <row r="78" spans="1:17" ht="15.75" thickBot="1" x14ac:dyDescent="0.3">
      <c r="A78" s="3">
        <f t="shared" si="31"/>
        <v>5</v>
      </c>
      <c r="B78" s="4" t="s">
        <v>344</v>
      </c>
      <c r="C78" s="8">
        <f t="shared" si="28"/>
        <v>30</v>
      </c>
      <c r="D78" s="15">
        <f t="shared" ref="D78:D84" si="32">E78+F78+G78</f>
        <v>22</v>
      </c>
      <c r="E78" s="5">
        <v>8</v>
      </c>
      <c r="F78" s="5">
        <v>6</v>
      </c>
      <c r="G78" s="5">
        <v>8</v>
      </c>
      <c r="H78" s="5">
        <v>38</v>
      </c>
      <c r="I78" s="5">
        <v>37</v>
      </c>
      <c r="J78" s="5">
        <f t="shared" ref="J78:J84" si="33">H78-I78</f>
        <v>1</v>
      </c>
      <c r="K78" s="6"/>
      <c r="L78" s="6"/>
      <c r="M78" s="7">
        <v>4</v>
      </c>
      <c r="N78" s="22"/>
    </row>
    <row r="79" spans="1:17" ht="15.75" thickBot="1" x14ac:dyDescent="0.3">
      <c r="A79" s="3">
        <f t="shared" si="31"/>
        <v>6</v>
      </c>
      <c r="B79" s="4" t="s">
        <v>345</v>
      </c>
      <c r="C79" s="8">
        <f t="shared" si="28"/>
        <v>29</v>
      </c>
      <c r="D79" s="15">
        <f t="shared" si="32"/>
        <v>22</v>
      </c>
      <c r="E79" s="5">
        <v>9</v>
      </c>
      <c r="F79" s="5">
        <v>2</v>
      </c>
      <c r="G79" s="5">
        <v>11</v>
      </c>
      <c r="H79" s="5">
        <v>40</v>
      </c>
      <c r="I79" s="5">
        <v>36</v>
      </c>
      <c r="J79" s="5">
        <f t="shared" si="33"/>
        <v>4</v>
      </c>
      <c r="K79" s="6"/>
      <c r="L79" s="6"/>
      <c r="M79" s="7">
        <v>13</v>
      </c>
    </row>
    <row r="80" spans="1:17" ht="15.75" thickBot="1" x14ac:dyDescent="0.3">
      <c r="A80" s="3">
        <f t="shared" si="31"/>
        <v>7</v>
      </c>
      <c r="B80" s="4" t="s">
        <v>346</v>
      </c>
      <c r="C80" s="8">
        <f t="shared" si="28"/>
        <v>28</v>
      </c>
      <c r="D80" s="15">
        <f t="shared" si="32"/>
        <v>22</v>
      </c>
      <c r="E80" s="5">
        <v>8</v>
      </c>
      <c r="F80" s="5">
        <v>5</v>
      </c>
      <c r="G80" s="5">
        <v>9</v>
      </c>
      <c r="H80" s="5">
        <v>45</v>
      </c>
      <c r="I80" s="5">
        <v>34</v>
      </c>
      <c r="J80" s="5">
        <f t="shared" si="33"/>
        <v>11</v>
      </c>
      <c r="K80" s="6"/>
      <c r="L80" s="6">
        <v>1</v>
      </c>
      <c r="M80" s="7"/>
    </row>
    <row r="81" spans="1:18" ht="15.75" thickBot="1" x14ac:dyDescent="0.3">
      <c r="A81" s="3">
        <f t="shared" si="31"/>
        <v>8</v>
      </c>
      <c r="B81" s="17" t="s">
        <v>347</v>
      </c>
      <c r="C81" s="8">
        <f t="shared" si="28"/>
        <v>28</v>
      </c>
      <c r="D81" s="15">
        <f t="shared" si="32"/>
        <v>22</v>
      </c>
      <c r="E81" s="5">
        <v>7</v>
      </c>
      <c r="F81" s="5">
        <v>7</v>
      </c>
      <c r="G81" s="5">
        <v>8</v>
      </c>
      <c r="H81" s="5">
        <v>41</v>
      </c>
      <c r="I81" s="5">
        <v>41</v>
      </c>
      <c r="J81" s="5">
        <f t="shared" si="33"/>
        <v>0</v>
      </c>
      <c r="K81" s="6"/>
      <c r="L81" s="6"/>
      <c r="M81" s="7"/>
    </row>
    <row r="82" spans="1:18" ht="15.75" thickBot="1" x14ac:dyDescent="0.3">
      <c r="A82" s="3">
        <f t="shared" si="31"/>
        <v>9</v>
      </c>
      <c r="B82" s="17" t="s">
        <v>349</v>
      </c>
      <c r="C82" s="8">
        <f t="shared" ref="C82" si="34">E82*3+F82*1+G82*0-K82-L82</f>
        <v>27</v>
      </c>
      <c r="D82" s="15">
        <f t="shared" ref="D82" si="35">E82+F82+G82</f>
        <v>22</v>
      </c>
      <c r="E82" s="5">
        <v>7</v>
      </c>
      <c r="F82" s="5">
        <v>6</v>
      </c>
      <c r="G82" s="5">
        <v>9</v>
      </c>
      <c r="H82" s="5">
        <v>33</v>
      </c>
      <c r="I82" s="5">
        <v>41</v>
      </c>
      <c r="J82" s="5">
        <f t="shared" ref="J82" si="36">H82-I82</f>
        <v>-8</v>
      </c>
      <c r="K82" s="6"/>
      <c r="L82" s="6"/>
      <c r="M82" s="7">
        <v>1</v>
      </c>
    </row>
    <row r="83" spans="1:18" ht="15.75" thickBot="1" x14ac:dyDescent="0.3">
      <c r="A83" s="3">
        <f t="shared" si="31"/>
        <v>10</v>
      </c>
      <c r="B83" s="17" t="s">
        <v>348</v>
      </c>
      <c r="C83" s="8">
        <f t="shared" si="28"/>
        <v>27</v>
      </c>
      <c r="D83" s="15">
        <f t="shared" si="32"/>
        <v>22</v>
      </c>
      <c r="E83" s="5">
        <v>7</v>
      </c>
      <c r="F83" s="5">
        <v>6</v>
      </c>
      <c r="G83" s="5">
        <v>9</v>
      </c>
      <c r="H83" s="5">
        <v>34</v>
      </c>
      <c r="I83" s="5">
        <v>34</v>
      </c>
      <c r="J83" s="5">
        <f t="shared" si="33"/>
        <v>0</v>
      </c>
      <c r="K83" s="6"/>
      <c r="L83" s="6"/>
      <c r="M83" s="7"/>
    </row>
    <row r="84" spans="1:18" ht="15.75" thickBot="1" x14ac:dyDescent="0.3">
      <c r="A84" s="3">
        <f t="shared" si="31"/>
        <v>11</v>
      </c>
      <c r="B84" s="17" t="s">
        <v>350</v>
      </c>
      <c r="C84" s="8">
        <f t="shared" si="28"/>
        <v>27</v>
      </c>
      <c r="D84" s="15">
        <f t="shared" si="32"/>
        <v>22</v>
      </c>
      <c r="E84" s="5">
        <v>7</v>
      </c>
      <c r="F84" s="5">
        <v>6</v>
      </c>
      <c r="G84" s="5">
        <v>9</v>
      </c>
      <c r="H84" s="5">
        <v>35</v>
      </c>
      <c r="I84" s="5">
        <v>35</v>
      </c>
      <c r="J84" s="5">
        <f t="shared" si="33"/>
        <v>0</v>
      </c>
      <c r="K84" s="6"/>
      <c r="L84" s="6"/>
      <c r="M84" s="7"/>
      <c r="N84" s="131" t="s">
        <v>477</v>
      </c>
      <c r="O84" s="125"/>
      <c r="P84" s="125"/>
      <c r="Q84" s="125"/>
      <c r="R84" s="125"/>
    </row>
    <row r="85" spans="1:18" ht="15.75" thickBot="1" x14ac:dyDescent="0.3">
      <c r="A85" s="3">
        <f t="shared" si="31"/>
        <v>12</v>
      </c>
      <c r="B85" s="36" t="s">
        <v>351</v>
      </c>
      <c r="C85" s="8">
        <f t="shared" si="28"/>
        <v>7</v>
      </c>
      <c r="D85" s="15">
        <f t="shared" si="29"/>
        <v>22</v>
      </c>
      <c r="E85" s="5">
        <v>2</v>
      </c>
      <c r="F85" s="5">
        <v>1</v>
      </c>
      <c r="G85" s="5">
        <v>19</v>
      </c>
      <c r="H85" s="5">
        <v>18</v>
      </c>
      <c r="I85" s="5">
        <v>94</v>
      </c>
      <c r="J85" s="5">
        <f t="shared" si="30"/>
        <v>-76</v>
      </c>
      <c r="K85" s="6"/>
      <c r="L85" s="6"/>
      <c r="M85" s="7">
        <v>3</v>
      </c>
      <c r="N85" s="22"/>
      <c r="O85" s="34"/>
    </row>
    <row r="86" spans="1:18" ht="15.75" thickBot="1" x14ac:dyDescent="0.3"/>
    <row r="87" spans="1:18" ht="20.25" thickBot="1" x14ac:dyDescent="0.35">
      <c r="B87" s="146" t="s">
        <v>17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8"/>
    </row>
    <row r="88" spans="1:18" ht="15.75" thickBot="1" x14ac:dyDescent="0.3">
      <c r="B88" s="2" t="s">
        <v>0</v>
      </c>
      <c r="C88" s="2" t="s">
        <v>1</v>
      </c>
      <c r="D88" s="2" t="s">
        <v>27</v>
      </c>
      <c r="E88" s="2" t="s">
        <v>2</v>
      </c>
      <c r="F88" s="2" t="s">
        <v>3</v>
      </c>
      <c r="G88" s="2" t="s">
        <v>4</v>
      </c>
      <c r="H88" s="2" t="s">
        <v>5</v>
      </c>
      <c r="I88" s="2" t="s">
        <v>6</v>
      </c>
      <c r="J88" s="2" t="s">
        <v>7</v>
      </c>
      <c r="K88" s="2" t="s">
        <v>8</v>
      </c>
      <c r="L88" s="2" t="str">
        <f>L73</f>
        <v>Pén.+ -</v>
      </c>
      <c r="M88" s="2" t="str">
        <f>+M73</f>
        <v>Art.37</v>
      </c>
    </row>
    <row r="89" spans="1:18" ht="15.75" thickBot="1" x14ac:dyDescent="0.3">
      <c r="A89" s="3">
        <v>1</v>
      </c>
      <c r="B89" s="30" t="s">
        <v>352</v>
      </c>
      <c r="C89" s="8">
        <f>E89*3+F89*1+G89*0-K89-L89</f>
        <v>50</v>
      </c>
      <c r="D89" s="15">
        <f>E89+F89+G89</f>
        <v>22</v>
      </c>
      <c r="E89" s="5">
        <v>16</v>
      </c>
      <c r="F89" s="5">
        <v>2</v>
      </c>
      <c r="G89" s="5">
        <v>4</v>
      </c>
      <c r="H89" s="5">
        <v>73</v>
      </c>
      <c r="I89" s="5">
        <v>25</v>
      </c>
      <c r="J89" s="5">
        <f>H89-I89</f>
        <v>48</v>
      </c>
      <c r="K89" s="6"/>
      <c r="L89" s="6"/>
      <c r="M89" s="7">
        <v>5</v>
      </c>
    </row>
    <row r="90" spans="1:18" ht="15.75" thickBot="1" x14ac:dyDescent="0.3">
      <c r="A90" s="3">
        <f>A89+1</f>
        <v>2</v>
      </c>
      <c r="B90" s="30" t="s">
        <v>353</v>
      </c>
      <c r="C90" s="8">
        <f t="shared" ref="C90:C100" si="37">E90*3+F90*1+G90*0-K90-L90</f>
        <v>47</v>
      </c>
      <c r="D90" s="15">
        <f t="shared" ref="D90:D100" si="38">E90+F90+G90</f>
        <v>22</v>
      </c>
      <c r="E90" s="5">
        <v>14</v>
      </c>
      <c r="F90" s="5">
        <v>5</v>
      </c>
      <c r="G90" s="5">
        <v>3</v>
      </c>
      <c r="H90" s="5">
        <v>51</v>
      </c>
      <c r="I90" s="5">
        <v>17</v>
      </c>
      <c r="J90" s="5">
        <f t="shared" ref="J90:J100" si="39">H90-I90</f>
        <v>34</v>
      </c>
      <c r="K90" s="6"/>
      <c r="L90" s="6"/>
      <c r="M90" s="7"/>
    </row>
    <row r="91" spans="1:18" ht="15.75" thickBot="1" x14ac:dyDescent="0.3">
      <c r="A91" s="3">
        <f t="shared" ref="A91:A100" si="40">A90+1</f>
        <v>3</v>
      </c>
      <c r="B91" s="4" t="s">
        <v>354</v>
      </c>
      <c r="C91" s="8">
        <f t="shared" si="37"/>
        <v>45</v>
      </c>
      <c r="D91" s="15">
        <f t="shared" si="38"/>
        <v>22</v>
      </c>
      <c r="E91" s="5">
        <v>14</v>
      </c>
      <c r="F91" s="5">
        <v>3</v>
      </c>
      <c r="G91" s="5">
        <v>5</v>
      </c>
      <c r="H91" s="5">
        <v>47</v>
      </c>
      <c r="I91" s="5">
        <v>21</v>
      </c>
      <c r="J91" s="5">
        <f t="shared" si="39"/>
        <v>26</v>
      </c>
      <c r="K91" s="6"/>
      <c r="L91" s="6"/>
      <c r="M91" s="7"/>
    </row>
    <row r="92" spans="1:18" ht="15.75" thickBot="1" x14ac:dyDescent="0.3">
      <c r="A92" s="3">
        <f t="shared" si="40"/>
        <v>4</v>
      </c>
      <c r="B92" s="4" t="s">
        <v>355</v>
      </c>
      <c r="C92" s="8">
        <f t="shared" si="37"/>
        <v>42</v>
      </c>
      <c r="D92" s="15">
        <f t="shared" si="38"/>
        <v>22</v>
      </c>
      <c r="E92" s="5">
        <v>13</v>
      </c>
      <c r="F92" s="5">
        <v>3</v>
      </c>
      <c r="G92" s="5">
        <v>6</v>
      </c>
      <c r="H92" s="5">
        <v>48</v>
      </c>
      <c r="I92" s="5">
        <v>23</v>
      </c>
      <c r="J92" s="5">
        <f t="shared" si="39"/>
        <v>25</v>
      </c>
      <c r="K92" s="6"/>
      <c r="L92" s="6"/>
      <c r="M92" s="7"/>
    </row>
    <row r="93" spans="1:18" ht="15.75" thickBot="1" x14ac:dyDescent="0.3">
      <c r="A93" s="3">
        <f t="shared" si="40"/>
        <v>5</v>
      </c>
      <c r="B93" s="4" t="s">
        <v>356</v>
      </c>
      <c r="C93" s="8">
        <f t="shared" si="37"/>
        <v>39</v>
      </c>
      <c r="D93" s="15">
        <f t="shared" si="38"/>
        <v>22</v>
      </c>
      <c r="E93" s="5">
        <v>12</v>
      </c>
      <c r="F93" s="5">
        <v>3</v>
      </c>
      <c r="G93" s="5">
        <v>7</v>
      </c>
      <c r="H93" s="5">
        <v>46</v>
      </c>
      <c r="I93" s="5">
        <v>25</v>
      </c>
      <c r="J93" s="5">
        <f t="shared" si="39"/>
        <v>21</v>
      </c>
      <c r="K93" s="6"/>
      <c r="L93" s="6"/>
      <c r="M93" s="7">
        <v>2</v>
      </c>
    </row>
    <row r="94" spans="1:18" ht="15.75" thickBot="1" x14ac:dyDescent="0.3">
      <c r="A94" s="3">
        <f t="shared" si="40"/>
        <v>6</v>
      </c>
      <c r="B94" s="4" t="s">
        <v>357</v>
      </c>
      <c r="C94" s="8">
        <f t="shared" si="37"/>
        <v>33</v>
      </c>
      <c r="D94" s="15">
        <f t="shared" si="38"/>
        <v>22</v>
      </c>
      <c r="E94" s="5">
        <v>9</v>
      </c>
      <c r="F94" s="5">
        <v>6</v>
      </c>
      <c r="G94" s="5">
        <v>7</v>
      </c>
      <c r="H94" s="5">
        <v>40</v>
      </c>
      <c r="I94" s="5">
        <v>24</v>
      </c>
      <c r="J94" s="5">
        <f t="shared" si="39"/>
        <v>16</v>
      </c>
      <c r="K94" s="6"/>
      <c r="L94" s="6"/>
      <c r="M94" s="7">
        <v>1</v>
      </c>
    </row>
    <row r="95" spans="1:18" ht="15.75" thickBot="1" x14ac:dyDescent="0.3">
      <c r="A95" s="3">
        <f t="shared" si="40"/>
        <v>7</v>
      </c>
      <c r="B95" s="4" t="s">
        <v>358</v>
      </c>
      <c r="C95" s="8">
        <f t="shared" si="37"/>
        <v>31</v>
      </c>
      <c r="D95" s="15">
        <f t="shared" si="38"/>
        <v>22</v>
      </c>
      <c r="E95" s="5">
        <v>9</v>
      </c>
      <c r="F95" s="5">
        <v>4</v>
      </c>
      <c r="G95" s="5">
        <v>9</v>
      </c>
      <c r="H95" s="5">
        <v>41</v>
      </c>
      <c r="I95" s="5">
        <v>39</v>
      </c>
      <c r="J95" s="5">
        <f t="shared" si="39"/>
        <v>2</v>
      </c>
      <c r="K95" s="6"/>
      <c r="L95" s="6"/>
      <c r="M95" s="7"/>
    </row>
    <row r="96" spans="1:18" ht="15.75" thickBot="1" x14ac:dyDescent="0.3">
      <c r="A96" s="3">
        <f t="shared" si="40"/>
        <v>8</v>
      </c>
      <c r="B96" s="4" t="s">
        <v>359</v>
      </c>
      <c r="C96" s="8">
        <f t="shared" si="37"/>
        <v>26</v>
      </c>
      <c r="D96" s="15">
        <f t="shared" si="38"/>
        <v>22</v>
      </c>
      <c r="E96" s="5">
        <v>8</v>
      </c>
      <c r="F96" s="5">
        <v>2</v>
      </c>
      <c r="G96" s="5">
        <v>12</v>
      </c>
      <c r="H96" s="5">
        <v>22</v>
      </c>
      <c r="I96" s="5">
        <v>43</v>
      </c>
      <c r="J96" s="5">
        <f t="shared" si="39"/>
        <v>-21</v>
      </c>
      <c r="K96" s="6"/>
      <c r="L96" s="6"/>
      <c r="M96" s="7"/>
    </row>
    <row r="97" spans="1:15" ht="15.75" thickBot="1" x14ac:dyDescent="0.3">
      <c r="A97" s="3">
        <f t="shared" si="40"/>
        <v>9</v>
      </c>
      <c r="B97" s="17" t="s">
        <v>360</v>
      </c>
      <c r="C97" s="8">
        <f t="shared" si="37"/>
        <v>25</v>
      </c>
      <c r="D97" s="15">
        <f t="shared" si="38"/>
        <v>22</v>
      </c>
      <c r="E97" s="5">
        <v>7</v>
      </c>
      <c r="F97" s="5">
        <v>4</v>
      </c>
      <c r="G97" s="5">
        <v>11</v>
      </c>
      <c r="H97" s="5">
        <v>18</v>
      </c>
      <c r="I97" s="5">
        <v>46</v>
      </c>
      <c r="J97" s="5">
        <f t="shared" si="39"/>
        <v>-28</v>
      </c>
      <c r="K97" s="6"/>
      <c r="L97" s="6"/>
      <c r="M97" s="7"/>
    </row>
    <row r="98" spans="1:15" ht="15.75" thickBot="1" x14ac:dyDescent="0.3">
      <c r="A98" s="3">
        <f t="shared" si="40"/>
        <v>10</v>
      </c>
      <c r="B98" s="17" t="s">
        <v>361</v>
      </c>
      <c r="C98" s="8">
        <f t="shared" si="37"/>
        <v>19</v>
      </c>
      <c r="D98" s="15">
        <f t="shared" si="38"/>
        <v>22</v>
      </c>
      <c r="E98" s="5">
        <v>6</v>
      </c>
      <c r="F98" s="5">
        <v>1</v>
      </c>
      <c r="G98" s="5">
        <v>15</v>
      </c>
      <c r="H98" s="5">
        <v>31</v>
      </c>
      <c r="I98" s="5">
        <v>47</v>
      </c>
      <c r="J98" s="5">
        <f t="shared" si="39"/>
        <v>-16</v>
      </c>
      <c r="K98" s="6"/>
      <c r="L98" s="6"/>
      <c r="M98" s="7">
        <v>3</v>
      </c>
      <c r="N98" s="18"/>
    </row>
    <row r="99" spans="1:15" ht="15.75" thickBot="1" x14ac:dyDescent="0.3">
      <c r="A99" s="3">
        <f t="shared" si="40"/>
        <v>11</v>
      </c>
      <c r="B99" s="36" t="s">
        <v>368</v>
      </c>
      <c r="C99" s="8">
        <f t="shared" si="37"/>
        <v>19</v>
      </c>
      <c r="D99" s="15">
        <f t="shared" si="38"/>
        <v>22</v>
      </c>
      <c r="E99" s="5">
        <v>6</v>
      </c>
      <c r="F99" s="5">
        <v>1</v>
      </c>
      <c r="G99" s="5">
        <v>15</v>
      </c>
      <c r="H99" s="5">
        <v>28</v>
      </c>
      <c r="I99" s="5">
        <v>44</v>
      </c>
      <c r="J99" s="5">
        <f t="shared" si="39"/>
        <v>-16</v>
      </c>
      <c r="K99" s="6"/>
      <c r="L99" s="6"/>
      <c r="M99" s="7">
        <v>3</v>
      </c>
    </row>
    <row r="100" spans="1:15" ht="15.75" thickBot="1" x14ac:dyDescent="0.3">
      <c r="A100" s="3">
        <f t="shared" si="40"/>
        <v>12</v>
      </c>
      <c r="B100" s="36" t="s">
        <v>362</v>
      </c>
      <c r="C100" s="8">
        <f t="shared" si="37"/>
        <v>2</v>
      </c>
      <c r="D100" s="15">
        <f t="shared" si="38"/>
        <v>22</v>
      </c>
      <c r="E100" s="5">
        <v>0</v>
      </c>
      <c r="F100" s="5">
        <v>2</v>
      </c>
      <c r="G100" s="5">
        <v>20</v>
      </c>
      <c r="H100" s="5">
        <v>11</v>
      </c>
      <c r="I100" s="5">
        <v>102</v>
      </c>
      <c r="J100" s="5">
        <f t="shared" si="39"/>
        <v>-91</v>
      </c>
      <c r="K100" s="6"/>
      <c r="L100" s="6"/>
      <c r="M100" s="7"/>
    </row>
    <row r="101" spans="1:15" x14ac:dyDescent="0.25">
      <c r="M101" s="82"/>
    </row>
    <row r="103" spans="1:15" ht="30" customHeight="1" x14ac:dyDescent="0.35">
      <c r="A103" s="152" t="str">
        <f>+'DIVISION  2'!A60:O60</f>
        <v>Classement sous réserve de procédures en cours &amp; du statut de l'arbitrage &amp; article 37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5" ht="21" x14ac:dyDescent="0.35">
      <c r="A104" s="152" t="str">
        <f>'DIVISION 1'!A43:M43</f>
        <v>Montées ou descentes évolutives jusqu'à classement définitif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25"/>
      <c r="O104" s="34"/>
    </row>
  </sheetData>
  <mergeCells count="12">
    <mergeCell ref="A104:M104"/>
    <mergeCell ref="O12:S12"/>
    <mergeCell ref="J2:M2"/>
    <mergeCell ref="A103:N103"/>
    <mergeCell ref="B87:M87"/>
    <mergeCell ref="B12:M12"/>
    <mergeCell ref="B27:M27"/>
    <mergeCell ref="B42:M42"/>
    <mergeCell ref="B57:M57"/>
    <mergeCell ref="B72:M72"/>
    <mergeCell ref="O20:S20"/>
    <mergeCell ref="O13:S13"/>
  </mergeCells>
  <pageMargins left="0" right="0" top="0" bottom="0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topLeftCell="A46" workbookViewId="0">
      <selection activeCell="P24" sqref="P24"/>
    </sheetView>
  </sheetViews>
  <sheetFormatPr baseColWidth="10" defaultColWidth="9.140625" defaultRowHeight="15" x14ac:dyDescent="0.25"/>
  <cols>
    <col min="1" max="1" width="4.28515625" customWidth="1"/>
    <col min="2" max="2" width="26.5703125" customWidth="1"/>
    <col min="3" max="13" width="7.7109375" customWidth="1"/>
    <col min="14" max="14" width="15.28515625" customWidth="1"/>
    <col min="15" max="15" width="3.7109375" customWidth="1"/>
    <col min="17" max="17" width="13.28515625" customWidth="1"/>
  </cols>
  <sheetData>
    <row r="1" spans="1:20" ht="46.5" thickBot="1" x14ac:dyDescent="0.75">
      <c r="B1" s="1" t="s">
        <v>19</v>
      </c>
      <c r="J1" s="71" t="str">
        <f>'DIVISION  3'!J1</f>
        <v>Saison 2017/2018</v>
      </c>
    </row>
    <row r="2" spans="1:20" ht="15.75" thickBot="1" x14ac:dyDescent="0.3">
      <c r="J2" s="149" t="str">
        <f>+'DIVISION  3'!J2:M2</f>
        <v>Art.37</v>
      </c>
      <c r="K2" s="150"/>
      <c r="L2" s="150"/>
      <c r="M2" s="151"/>
    </row>
    <row r="3" spans="1:20" ht="19.5" x14ac:dyDescent="0.3">
      <c r="B3" s="86" t="str">
        <f>'DIVISION 1'!B3</f>
        <v>descentes de PH</v>
      </c>
      <c r="C3" s="86">
        <f>'DIVISION  2'!C3</f>
        <v>10</v>
      </c>
      <c r="D3" s="10"/>
      <c r="E3" s="10" t="s">
        <v>187</v>
      </c>
      <c r="F3" s="10"/>
      <c r="G3" s="88">
        <f>12*8</f>
        <v>96</v>
      </c>
      <c r="H3" s="10"/>
      <c r="I3" s="10"/>
      <c r="J3" s="100" t="s">
        <v>260</v>
      </c>
      <c r="K3" s="101"/>
      <c r="L3" s="101"/>
      <c r="M3" s="102"/>
    </row>
    <row r="4" spans="1:20" ht="18.75" x14ac:dyDescent="0.3">
      <c r="B4" s="46" t="s">
        <v>247</v>
      </c>
      <c r="C4" s="47">
        <v>0</v>
      </c>
      <c r="D4" s="10"/>
      <c r="E4" s="10"/>
      <c r="F4" s="10"/>
      <c r="G4" s="92"/>
      <c r="H4" s="10"/>
      <c r="I4" s="10"/>
      <c r="J4" s="103" t="s">
        <v>261</v>
      </c>
      <c r="K4" s="104"/>
      <c r="L4" s="104"/>
      <c r="M4" s="105"/>
    </row>
    <row r="5" spans="1:20" ht="15.75" x14ac:dyDescent="0.25">
      <c r="B5" s="9" t="s">
        <v>202</v>
      </c>
      <c r="C5" s="31">
        <f>'DIVISION  3'!C8</f>
        <v>12</v>
      </c>
      <c r="D5" s="10"/>
      <c r="E5" s="10"/>
      <c r="F5" s="10"/>
      <c r="G5" s="10"/>
      <c r="H5" s="10"/>
      <c r="I5" s="10"/>
      <c r="J5" s="103" t="s">
        <v>262</v>
      </c>
      <c r="K5" s="104"/>
      <c r="L5" s="104"/>
      <c r="M5" s="105"/>
    </row>
    <row r="6" spans="1:20" ht="15.75" x14ac:dyDescent="0.25">
      <c r="B6" s="13" t="s">
        <v>203</v>
      </c>
      <c r="C6" s="32">
        <v>16</v>
      </c>
      <c r="D6" s="16"/>
      <c r="E6" s="48"/>
      <c r="F6" s="48"/>
      <c r="G6" s="38"/>
      <c r="H6" s="10"/>
      <c r="I6" s="10"/>
      <c r="J6" s="103" t="s">
        <v>263</v>
      </c>
      <c r="K6" s="104"/>
      <c r="L6" s="104"/>
      <c r="M6" s="105"/>
    </row>
    <row r="7" spans="1:20" ht="15.75" x14ac:dyDescent="0.25">
      <c r="B7" s="46" t="s">
        <v>206</v>
      </c>
      <c r="C7" s="47">
        <v>65</v>
      </c>
      <c r="D7" s="16"/>
      <c r="E7" s="45"/>
      <c r="F7" s="45"/>
      <c r="G7" s="45"/>
      <c r="H7" s="10"/>
      <c r="I7" s="10"/>
      <c r="J7" s="103" t="s">
        <v>264</v>
      </c>
      <c r="K7" s="104"/>
      <c r="L7" s="104"/>
      <c r="M7" s="105"/>
    </row>
    <row r="8" spans="1:20" ht="15.75" x14ac:dyDescent="0.25">
      <c r="B8" s="9" t="s">
        <v>204</v>
      </c>
      <c r="C8" s="31">
        <v>19</v>
      </c>
      <c r="D8" s="20"/>
      <c r="E8" s="10"/>
      <c r="F8" s="10"/>
      <c r="G8" s="10"/>
      <c r="H8" s="10"/>
      <c r="I8" s="10"/>
      <c r="J8" s="103" t="s">
        <v>265</v>
      </c>
      <c r="K8" s="104"/>
      <c r="L8" s="104"/>
      <c r="M8" s="105"/>
    </row>
    <row r="9" spans="1:20" ht="16.5" thickBot="1" x14ac:dyDescent="0.3">
      <c r="B9" s="93" t="s">
        <v>205</v>
      </c>
      <c r="C9" s="94">
        <v>16</v>
      </c>
      <c r="D9" s="42"/>
      <c r="E9" s="43"/>
      <c r="F9" s="44"/>
      <c r="G9" s="44"/>
      <c r="H9" s="44"/>
      <c r="I9" s="44"/>
      <c r="J9" s="106" t="s">
        <v>266</v>
      </c>
      <c r="K9" s="112"/>
      <c r="L9" s="112"/>
      <c r="M9" s="107"/>
    </row>
    <row r="10" spans="1:20" ht="16.5" thickBot="1" x14ac:dyDescent="0.3">
      <c r="B10" s="16" t="s">
        <v>248</v>
      </c>
      <c r="C10" s="95"/>
      <c r="D10" s="42"/>
      <c r="E10" s="43"/>
      <c r="F10" s="44"/>
      <c r="G10" s="44"/>
      <c r="H10" s="44"/>
      <c r="I10" s="44"/>
      <c r="J10" s="49"/>
      <c r="K10" s="50"/>
      <c r="L10" s="50"/>
      <c r="M10" s="50"/>
    </row>
    <row r="11" spans="1:20" ht="19.5" thickBot="1" x14ac:dyDescent="0.35">
      <c r="B11" s="16"/>
      <c r="C11" s="89">
        <f>+C5+C7+C8+C4</f>
        <v>96</v>
      </c>
      <c r="D11" s="42"/>
      <c r="E11" s="43"/>
      <c r="F11" s="44"/>
      <c r="G11" s="44"/>
      <c r="H11" s="44"/>
      <c r="I11" s="10"/>
      <c r="J11" s="49"/>
      <c r="K11" s="50"/>
      <c r="L11" s="50"/>
      <c r="M11" s="50"/>
    </row>
    <row r="12" spans="1:20" ht="15.75" thickBot="1" x14ac:dyDescent="0.3">
      <c r="D12" s="10"/>
    </row>
    <row r="13" spans="1:20" ht="20.25" thickBot="1" x14ac:dyDescent="0.35">
      <c r="B13" s="146" t="s">
        <v>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O13" s="156"/>
      <c r="P13" s="156"/>
      <c r="Q13" s="156"/>
      <c r="R13" s="156"/>
      <c r="S13" s="156"/>
      <c r="T13" s="34"/>
    </row>
    <row r="14" spans="1:20" ht="16.5" thickBot="1" x14ac:dyDescent="0.3">
      <c r="B14" s="2" t="s">
        <v>0</v>
      </c>
      <c r="C14" s="2" t="s">
        <v>1</v>
      </c>
      <c r="D14" s="2" t="s">
        <v>31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tr">
        <f>'DIVISION  3'!L13</f>
        <v>Pén.+ -</v>
      </c>
      <c r="M14" s="2" t="str">
        <f>+J2</f>
        <v>Art.37</v>
      </c>
      <c r="O14" s="135"/>
      <c r="P14" s="50"/>
      <c r="Q14" s="50"/>
      <c r="R14" s="50"/>
      <c r="S14" s="50"/>
      <c r="T14" s="34"/>
    </row>
    <row r="15" spans="1:20" ht="15.75" thickBot="1" x14ac:dyDescent="0.3">
      <c r="A15" s="3">
        <v>1</v>
      </c>
      <c r="B15" s="30" t="s">
        <v>363</v>
      </c>
      <c r="C15" s="8">
        <f>E15*3+F15*1+G15*0-K15-L15</f>
        <v>49</v>
      </c>
      <c r="D15" s="15">
        <f>E15+F15+G15</f>
        <v>22</v>
      </c>
      <c r="E15" s="5">
        <v>16</v>
      </c>
      <c r="F15" s="5">
        <v>1</v>
      </c>
      <c r="G15" s="5">
        <v>5</v>
      </c>
      <c r="H15" s="5">
        <v>63</v>
      </c>
      <c r="I15" s="5">
        <v>28</v>
      </c>
      <c r="J15" s="5">
        <f>H15-I15</f>
        <v>35</v>
      </c>
      <c r="K15" s="6"/>
      <c r="L15" s="6"/>
      <c r="M15" s="7"/>
      <c r="O15" s="49"/>
      <c r="P15" s="50"/>
      <c r="Q15" s="50"/>
      <c r="R15" s="50"/>
      <c r="S15" s="50"/>
      <c r="T15" s="34"/>
    </row>
    <row r="16" spans="1:20" ht="15.75" thickBot="1" x14ac:dyDescent="0.3">
      <c r="A16" s="3">
        <f>A15+1</f>
        <v>2</v>
      </c>
      <c r="B16" s="30" t="s">
        <v>33</v>
      </c>
      <c r="C16" s="8">
        <f t="shared" ref="C16:C26" si="0">E16*3+F16*1+G16*0-K16-L16</f>
        <v>46</v>
      </c>
      <c r="D16" s="15">
        <f t="shared" ref="D16:D26" si="1">E16+F16+G16</f>
        <v>22</v>
      </c>
      <c r="E16" s="5">
        <v>13</v>
      </c>
      <c r="F16" s="5">
        <v>7</v>
      </c>
      <c r="G16" s="5">
        <v>2</v>
      </c>
      <c r="H16" s="5">
        <v>62</v>
      </c>
      <c r="I16" s="5">
        <v>14</v>
      </c>
      <c r="J16" s="5">
        <f t="shared" ref="J16:J26" si="2">H16-I16</f>
        <v>48</v>
      </c>
      <c r="K16" s="6"/>
      <c r="L16" s="6"/>
      <c r="M16" s="7">
        <v>2</v>
      </c>
      <c r="N16" s="23"/>
      <c r="O16" s="134"/>
      <c r="P16" s="50"/>
      <c r="Q16" s="50"/>
      <c r="R16" s="50"/>
      <c r="S16" s="50"/>
      <c r="T16" s="23"/>
    </row>
    <row r="17" spans="1:20" ht="15.75" thickBot="1" x14ac:dyDescent="0.3">
      <c r="A17" s="3">
        <f t="shared" ref="A17:A26" si="3">A16+1</f>
        <v>3</v>
      </c>
      <c r="B17" s="17" t="s">
        <v>220</v>
      </c>
      <c r="C17" s="8">
        <f t="shared" si="0"/>
        <v>45</v>
      </c>
      <c r="D17" s="15">
        <f t="shared" ref="D17" si="4">E17+F17+G17</f>
        <v>22</v>
      </c>
      <c r="E17" s="5">
        <v>14</v>
      </c>
      <c r="F17" s="5">
        <v>3</v>
      </c>
      <c r="G17" s="5">
        <v>5</v>
      </c>
      <c r="H17" s="5">
        <v>46</v>
      </c>
      <c r="I17" s="5">
        <v>19</v>
      </c>
      <c r="J17" s="5">
        <f t="shared" ref="J17" si="5">H17-I17</f>
        <v>27</v>
      </c>
      <c r="K17" s="6"/>
      <c r="L17" s="6"/>
      <c r="M17" s="7"/>
      <c r="O17" s="49"/>
      <c r="P17" s="50"/>
      <c r="Q17" s="50"/>
      <c r="R17" s="50"/>
      <c r="S17" s="50"/>
      <c r="T17" s="23"/>
    </row>
    <row r="18" spans="1:20" ht="15.75" thickBot="1" x14ac:dyDescent="0.3">
      <c r="A18" s="3">
        <f t="shared" si="3"/>
        <v>4</v>
      </c>
      <c r="B18" s="4" t="s">
        <v>380</v>
      </c>
      <c r="C18" s="8">
        <f t="shared" si="0"/>
        <v>37</v>
      </c>
      <c r="D18" s="15">
        <f t="shared" si="1"/>
        <v>22</v>
      </c>
      <c r="E18" s="5">
        <v>11</v>
      </c>
      <c r="F18" s="5">
        <v>4</v>
      </c>
      <c r="G18" s="5">
        <v>7</v>
      </c>
      <c r="H18" s="5">
        <v>48</v>
      </c>
      <c r="I18" s="5">
        <v>32</v>
      </c>
      <c r="J18" s="5">
        <f t="shared" si="2"/>
        <v>16</v>
      </c>
      <c r="K18" s="6"/>
      <c r="L18" s="6"/>
      <c r="M18" s="7">
        <v>3</v>
      </c>
      <c r="O18" s="49"/>
      <c r="P18" s="50"/>
      <c r="Q18" s="50"/>
      <c r="R18" s="50"/>
      <c r="S18" s="50"/>
      <c r="T18" s="23"/>
    </row>
    <row r="19" spans="1:20" ht="15.75" thickBot="1" x14ac:dyDescent="0.3">
      <c r="A19" s="3">
        <f t="shared" si="3"/>
        <v>5</v>
      </c>
      <c r="B19" s="4" t="s">
        <v>34</v>
      </c>
      <c r="C19" s="8">
        <f t="shared" si="0"/>
        <v>36</v>
      </c>
      <c r="D19" s="15">
        <f t="shared" si="1"/>
        <v>22</v>
      </c>
      <c r="E19" s="5">
        <v>10</v>
      </c>
      <c r="F19" s="5">
        <v>6</v>
      </c>
      <c r="G19" s="5">
        <v>6</v>
      </c>
      <c r="H19" s="5">
        <v>40</v>
      </c>
      <c r="I19" s="5">
        <v>33</v>
      </c>
      <c r="J19" s="5">
        <f t="shared" si="2"/>
        <v>7</v>
      </c>
      <c r="K19" s="6"/>
      <c r="L19" s="6"/>
      <c r="M19" s="7"/>
      <c r="O19" s="50"/>
      <c r="P19" s="50"/>
      <c r="Q19" s="50"/>
      <c r="R19" s="50"/>
      <c r="S19" s="50"/>
      <c r="T19" s="23"/>
    </row>
    <row r="20" spans="1:20" ht="15.75" thickBot="1" x14ac:dyDescent="0.3">
      <c r="A20" s="3">
        <f t="shared" si="3"/>
        <v>6</v>
      </c>
      <c r="B20" s="133" t="s">
        <v>36</v>
      </c>
      <c r="C20" s="8">
        <f t="shared" si="0"/>
        <v>30</v>
      </c>
      <c r="D20" s="15">
        <f t="shared" si="1"/>
        <v>22</v>
      </c>
      <c r="E20" s="5">
        <v>9</v>
      </c>
      <c r="F20" s="5">
        <v>3</v>
      </c>
      <c r="G20" s="5">
        <v>10</v>
      </c>
      <c r="H20" s="5">
        <v>51</v>
      </c>
      <c r="I20" s="5">
        <v>50</v>
      </c>
      <c r="J20" s="5">
        <f t="shared" si="2"/>
        <v>1</v>
      </c>
      <c r="K20" s="6"/>
      <c r="L20" s="6"/>
      <c r="M20" s="7"/>
      <c r="N20" s="131" t="s">
        <v>484</v>
      </c>
      <c r="O20" s="83"/>
      <c r="P20" s="23"/>
      <c r="Q20" s="34"/>
      <c r="R20" s="34"/>
      <c r="S20" s="34"/>
      <c r="T20" s="23"/>
    </row>
    <row r="21" spans="1:20" ht="16.5" thickBot="1" x14ac:dyDescent="0.3">
      <c r="A21" s="3">
        <f t="shared" si="3"/>
        <v>7</v>
      </c>
      <c r="B21" s="4" t="s">
        <v>221</v>
      </c>
      <c r="C21" s="8">
        <f t="shared" si="0"/>
        <v>27</v>
      </c>
      <c r="D21" s="15">
        <f t="shared" si="1"/>
        <v>22</v>
      </c>
      <c r="E21" s="5">
        <v>7</v>
      </c>
      <c r="F21" s="5">
        <v>6</v>
      </c>
      <c r="G21" s="5">
        <v>9</v>
      </c>
      <c r="H21" s="5">
        <v>45</v>
      </c>
      <c r="I21" s="5">
        <v>45</v>
      </c>
      <c r="J21" s="5">
        <f t="shared" si="2"/>
        <v>0</v>
      </c>
      <c r="K21" s="6"/>
      <c r="L21" s="6"/>
      <c r="M21" s="7">
        <v>1</v>
      </c>
      <c r="O21" s="157"/>
      <c r="P21" s="157"/>
      <c r="Q21" s="157"/>
      <c r="R21" s="157"/>
      <c r="S21" s="157"/>
      <c r="T21" s="34"/>
    </row>
    <row r="22" spans="1:20" ht="15.75" thickBot="1" x14ac:dyDescent="0.3">
      <c r="A22" s="3">
        <f t="shared" si="3"/>
        <v>8</v>
      </c>
      <c r="B22" s="17" t="s">
        <v>213</v>
      </c>
      <c r="C22" s="8">
        <f t="shared" si="0"/>
        <v>25</v>
      </c>
      <c r="D22" s="15">
        <f t="shared" si="1"/>
        <v>22</v>
      </c>
      <c r="E22" s="5">
        <v>8</v>
      </c>
      <c r="F22" s="5">
        <v>1</v>
      </c>
      <c r="G22" s="5">
        <v>13</v>
      </c>
      <c r="H22" s="5">
        <v>41</v>
      </c>
      <c r="I22" s="5">
        <v>36</v>
      </c>
      <c r="J22" s="5">
        <f t="shared" si="2"/>
        <v>5</v>
      </c>
      <c r="K22" s="6"/>
      <c r="L22" s="6"/>
      <c r="M22" s="7"/>
      <c r="O22" s="82"/>
      <c r="P22" s="49"/>
      <c r="Q22" s="50"/>
      <c r="R22" s="50"/>
      <c r="S22" s="50"/>
      <c r="T22" s="34"/>
    </row>
    <row r="23" spans="1:20" ht="15.75" thickBot="1" x14ac:dyDescent="0.3">
      <c r="A23" s="3">
        <f t="shared" si="3"/>
        <v>9</v>
      </c>
      <c r="B23" s="17" t="s">
        <v>381</v>
      </c>
      <c r="C23" s="8">
        <f t="shared" si="0"/>
        <v>22</v>
      </c>
      <c r="D23" s="15">
        <f t="shared" si="1"/>
        <v>22</v>
      </c>
      <c r="E23" s="5">
        <v>6</v>
      </c>
      <c r="F23" s="5">
        <v>4</v>
      </c>
      <c r="G23" s="5">
        <v>12</v>
      </c>
      <c r="H23" s="5">
        <v>22</v>
      </c>
      <c r="I23" s="5">
        <v>38</v>
      </c>
      <c r="J23" s="5">
        <f t="shared" si="2"/>
        <v>-16</v>
      </c>
      <c r="K23" s="6"/>
      <c r="L23" s="6"/>
      <c r="M23" s="7"/>
      <c r="O23" s="82"/>
      <c r="P23" s="49"/>
      <c r="Q23" s="50"/>
      <c r="R23" s="50"/>
      <c r="S23" s="50"/>
      <c r="T23" s="34"/>
    </row>
    <row r="24" spans="1:20" ht="15.75" thickBot="1" x14ac:dyDescent="0.3">
      <c r="A24" s="3">
        <f t="shared" si="3"/>
        <v>10</v>
      </c>
      <c r="B24" s="17" t="s">
        <v>90</v>
      </c>
      <c r="C24" s="8">
        <f t="shared" si="0"/>
        <v>21</v>
      </c>
      <c r="D24" s="15">
        <f t="shared" si="1"/>
        <v>22</v>
      </c>
      <c r="E24" s="5">
        <v>6</v>
      </c>
      <c r="F24" s="5">
        <v>4</v>
      </c>
      <c r="G24" s="5">
        <v>12</v>
      </c>
      <c r="H24" s="5">
        <v>25</v>
      </c>
      <c r="I24" s="5">
        <v>57</v>
      </c>
      <c r="J24" s="5">
        <f t="shared" si="2"/>
        <v>-32</v>
      </c>
      <c r="K24" s="6"/>
      <c r="L24" s="6">
        <v>1</v>
      </c>
      <c r="M24" s="7">
        <v>4</v>
      </c>
      <c r="O24" s="82"/>
      <c r="P24" s="49"/>
      <c r="Q24" s="50"/>
      <c r="R24" s="50"/>
      <c r="S24" s="50"/>
    </row>
    <row r="25" spans="1:20" ht="15.75" thickBot="1" x14ac:dyDescent="0.3">
      <c r="A25" s="3">
        <f t="shared" si="3"/>
        <v>11</v>
      </c>
      <c r="B25" s="17" t="s">
        <v>26</v>
      </c>
      <c r="C25" s="8">
        <f t="shared" si="0"/>
        <v>18</v>
      </c>
      <c r="D25" s="15">
        <f t="shared" si="1"/>
        <v>22</v>
      </c>
      <c r="E25" s="5">
        <v>4</v>
      </c>
      <c r="F25" s="5">
        <v>6</v>
      </c>
      <c r="G25" s="5">
        <v>12</v>
      </c>
      <c r="H25" s="5">
        <v>26</v>
      </c>
      <c r="I25" s="5">
        <v>67</v>
      </c>
      <c r="J25" s="5">
        <f t="shared" si="2"/>
        <v>-41</v>
      </c>
      <c r="K25" s="6"/>
      <c r="L25" s="6"/>
      <c r="M25" s="7"/>
      <c r="N25" s="131" t="s">
        <v>481</v>
      </c>
      <c r="O25" s="82"/>
      <c r="P25" s="49"/>
      <c r="Q25" s="50"/>
      <c r="R25" s="50"/>
      <c r="S25" s="50"/>
    </row>
    <row r="26" spans="1:20" ht="15.75" thickBot="1" x14ac:dyDescent="0.3">
      <c r="A26" s="3">
        <f t="shared" si="3"/>
        <v>12</v>
      </c>
      <c r="B26" s="12" t="s">
        <v>382</v>
      </c>
      <c r="C26" s="8">
        <f t="shared" si="0"/>
        <v>15</v>
      </c>
      <c r="D26" s="15">
        <f t="shared" si="1"/>
        <v>22</v>
      </c>
      <c r="E26" s="5">
        <v>4</v>
      </c>
      <c r="F26" s="5">
        <v>3</v>
      </c>
      <c r="G26" s="5">
        <v>15</v>
      </c>
      <c r="H26" s="5">
        <v>18</v>
      </c>
      <c r="I26" s="5">
        <v>68</v>
      </c>
      <c r="J26" s="5">
        <f t="shared" si="2"/>
        <v>-50</v>
      </c>
      <c r="K26" s="6"/>
      <c r="L26" s="6"/>
      <c r="M26" s="7">
        <v>6</v>
      </c>
      <c r="O26" s="82"/>
      <c r="P26" s="49"/>
      <c r="Q26" s="50"/>
      <c r="R26" s="50"/>
      <c r="S26" s="50"/>
    </row>
    <row r="27" spans="1:20" ht="15.75" thickBot="1" x14ac:dyDescent="0.3">
      <c r="O27" s="82"/>
      <c r="P27" s="49"/>
      <c r="Q27" s="50"/>
      <c r="R27" s="50"/>
      <c r="S27" s="50"/>
    </row>
    <row r="28" spans="1:20" ht="20.25" thickBot="1" x14ac:dyDescent="0.35">
      <c r="B28" s="146" t="s">
        <v>14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  <c r="O28" s="82"/>
      <c r="P28" s="49"/>
      <c r="Q28" s="50"/>
      <c r="R28" s="50"/>
      <c r="S28" s="50"/>
    </row>
    <row r="29" spans="1:20" ht="15.75" thickBot="1" x14ac:dyDescent="0.3">
      <c r="B29" s="2" t="s">
        <v>0</v>
      </c>
      <c r="C29" s="2" t="s">
        <v>1</v>
      </c>
      <c r="D29" s="2" t="s">
        <v>31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  <c r="J29" s="2" t="s">
        <v>7</v>
      </c>
      <c r="K29" s="2" t="s">
        <v>8</v>
      </c>
      <c r="L29" s="2" t="str">
        <f>L14</f>
        <v>Pén.+ -</v>
      </c>
      <c r="M29" s="2" t="str">
        <f>+M14</f>
        <v>Art.37</v>
      </c>
      <c r="O29" s="82"/>
      <c r="P29" s="49"/>
      <c r="Q29" s="50"/>
      <c r="R29" s="50"/>
      <c r="S29" s="50"/>
    </row>
    <row r="30" spans="1:20" ht="15.75" thickBot="1" x14ac:dyDescent="0.3">
      <c r="A30" s="3">
        <v>1</v>
      </c>
      <c r="B30" s="30" t="s">
        <v>364</v>
      </c>
      <c r="C30" s="8">
        <f>E30*3+F30*1+G30*0-K30-L30</f>
        <v>57</v>
      </c>
      <c r="D30" s="15">
        <f>E30+F30+G30</f>
        <v>22</v>
      </c>
      <c r="E30" s="5">
        <v>18</v>
      </c>
      <c r="F30" s="5">
        <v>3</v>
      </c>
      <c r="G30" s="5">
        <v>1</v>
      </c>
      <c r="H30" s="5">
        <v>81</v>
      </c>
      <c r="I30" s="5">
        <v>23</v>
      </c>
      <c r="J30" s="5">
        <f>H30-I30</f>
        <v>58</v>
      </c>
      <c r="K30" s="6"/>
      <c r="L30" s="6"/>
      <c r="M30" s="7">
        <v>3</v>
      </c>
    </row>
    <row r="31" spans="1:20" ht="15.75" thickBot="1" x14ac:dyDescent="0.3">
      <c r="A31" s="3">
        <f>A30+1</f>
        <v>2</v>
      </c>
      <c r="B31" s="30" t="s">
        <v>28</v>
      </c>
      <c r="C31" s="8">
        <f t="shared" ref="C31:C41" si="6">E31*3+F31*1+G31*0-K31-L31</f>
        <v>50</v>
      </c>
      <c r="D31" s="15">
        <f t="shared" ref="D31:D41" si="7">E31+F31+G31</f>
        <v>22</v>
      </c>
      <c r="E31" s="5">
        <v>15</v>
      </c>
      <c r="F31" s="5">
        <v>5</v>
      </c>
      <c r="G31" s="5">
        <v>2</v>
      </c>
      <c r="H31" s="5">
        <v>57</v>
      </c>
      <c r="I31" s="5">
        <v>17</v>
      </c>
      <c r="J31" s="5">
        <f t="shared" ref="J31:J41" si="8">H31-I31</f>
        <v>40</v>
      </c>
      <c r="K31" s="6"/>
      <c r="L31" s="6"/>
      <c r="M31" s="7"/>
      <c r="N31" s="10"/>
      <c r="O31" s="19"/>
    </row>
    <row r="32" spans="1:20" ht="15.75" thickBot="1" x14ac:dyDescent="0.3">
      <c r="A32" s="3">
        <f t="shared" ref="A32:A41" si="9">A31+1</f>
        <v>3</v>
      </c>
      <c r="B32" s="17" t="s">
        <v>40</v>
      </c>
      <c r="C32" s="8">
        <f t="shared" si="6"/>
        <v>42</v>
      </c>
      <c r="D32" s="15">
        <f t="shared" si="7"/>
        <v>22</v>
      </c>
      <c r="E32" s="5">
        <v>13</v>
      </c>
      <c r="F32" s="5">
        <v>3</v>
      </c>
      <c r="G32" s="5">
        <v>6</v>
      </c>
      <c r="H32" s="5">
        <v>41</v>
      </c>
      <c r="I32" s="5">
        <v>22</v>
      </c>
      <c r="J32" s="5">
        <f t="shared" si="8"/>
        <v>19</v>
      </c>
      <c r="K32" s="6"/>
      <c r="L32" s="6"/>
      <c r="M32" s="7"/>
      <c r="O32" s="18"/>
      <c r="P32" s="18"/>
    </row>
    <row r="33" spans="1:17" ht="15.75" thickBot="1" x14ac:dyDescent="0.3">
      <c r="A33" s="3">
        <f t="shared" si="9"/>
        <v>4</v>
      </c>
      <c r="B33" s="4" t="s">
        <v>383</v>
      </c>
      <c r="C33" s="8">
        <f t="shared" si="6"/>
        <v>35</v>
      </c>
      <c r="D33" s="15">
        <f t="shared" si="7"/>
        <v>22</v>
      </c>
      <c r="E33" s="5">
        <v>10</v>
      </c>
      <c r="F33" s="5">
        <v>5</v>
      </c>
      <c r="G33" s="5">
        <v>7</v>
      </c>
      <c r="H33" s="5">
        <v>49</v>
      </c>
      <c r="I33" s="5">
        <v>28</v>
      </c>
      <c r="J33" s="5">
        <f t="shared" si="8"/>
        <v>21</v>
      </c>
      <c r="K33" s="6"/>
      <c r="L33" s="6"/>
      <c r="M33" s="7"/>
      <c r="O33" s="18"/>
      <c r="P33" s="18"/>
    </row>
    <row r="34" spans="1:17" ht="15.75" thickBot="1" x14ac:dyDescent="0.3">
      <c r="A34" s="3">
        <f t="shared" si="9"/>
        <v>5</v>
      </c>
      <c r="B34" s="4" t="s">
        <v>41</v>
      </c>
      <c r="C34" s="8">
        <f t="shared" si="6"/>
        <v>31</v>
      </c>
      <c r="D34" s="15">
        <f t="shared" si="7"/>
        <v>22</v>
      </c>
      <c r="E34" s="5">
        <v>9</v>
      </c>
      <c r="F34" s="5">
        <v>4</v>
      </c>
      <c r="G34" s="5">
        <v>9</v>
      </c>
      <c r="H34" s="5">
        <v>38</v>
      </c>
      <c r="I34" s="5">
        <v>35</v>
      </c>
      <c r="J34" s="5">
        <f t="shared" si="8"/>
        <v>3</v>
      </c>
      <c r="K34" s="6"/>
      <c r="L34" s="6"/>
      <c r="M34" s="7"/>
      <c r="O34" s="18"/>
      <c r="P34" s="18"/>
    </row>
    <row r="35" spans="1:17" ht="15.75" thickBot="1" x14ac:dyDescent="0.3">
      <c r="A35" s="3">
        <f t="shared" si="9"/>
        <v>6</v>
      </c>
      <c r="B35" s="17" t="s">
        <v>230</v>
      </c>
      <c r="C35" s="8">
        <f t="shared" si="6"/>
        <v>30</v>
      </c>
      <c r="D35" s="15">
        <f t="shared" si="7"/>
        <v>22</v>
      </c>
      <c r="E35" s="5">
        <v>7</v>
      </c>
      <c r="F35" s="5">
        <v>9</v>
      </c>
      <c r="G35" s="5">
        <v>6</v>
      </c>
      <c r="H35" s="5">
        <v>38</v>
      </c>
      <c r="I35" s="5">
        <v>30</v>
      </c>
      <c r="J35" s="5">
        <f t="shared" si="8"/>
        <v>8</v>
      </c>
      <c r="K35" s="6"/>
      <c r="L35" s="6"/>
      <c r="M35" s="7"/>
      <c r="N35" s="23"/>
      <c r="O35" s="18"/>
      <c r="P35" s="18"/>
    </row>
    <row r="36" spans="1:17" ht="15.75" thickBot="1" x14ac:dyDescent="0.3">
      <c r="A36" s="3">
        <f t="shared" si="9"/>
        <v>7</v>
      </c>
      <c r="B36" s="17" t="s">
        <v>43</v>
      </c>
      <c r="C36" s="8">
        <f t="shared" ref="C36" si="10">E36*3+F36*1+G36*0-K36-L36</f>
        <v>29</v>
      </c>
      <c r="D36" s="15">
        <f t="shared" ref="D36" si="11">E36+F36+G36</f>
        <v>22</v>
      </c>
      <c r="E36" s="5">
        <v>9</v>
      </c>
      <c r="F36" s="5">
        <v>2</v>
      </c>
      <c r="G36" s="5">
        <v>11</v>
      </c>
      <c r="H36" s="5">
        <v>44</v>
      </c>
      <c r="I36" s="5">
        <v>36</v>
      </c>
      <c r="J36" s="5">
        <f t="shared" ref="J36" si="12">H36-I36</f>
        <v>8</v>
      </c>
      <c r="K36" s="6"/>
      <c r="L36" s="6"/>
      <c r="M36" s="7"/>
      <c r="O36" s="18"/>
      <c r="P36" s="18"/>
    </row>
    <row r="37" spans="1:17" ht="15.75" thickBot="1" x14ac:dyDescent="0.3">
      <c r="A37" s="3">
        <f t="shared" si="9"/>
        <v>8</v>
      </c>
      <c r="B37" s="17" t="s">
        <v>93</v>
      </c>
      <c r="C37" s="8">
        <f t="shared" si="6"/>
        <v>29</v>
      </c>
      <c r="D37" s="15">
        <f t="shared" si="7"/>
        <v>22</v>
      </c>
      <c r="E37" s="5">
        <v>9</v>
      </c>
      <c r="F37" s="5">
        <v>2</v>
      </c>
      <c r="G37" s="5">
        <v>11</v>
      </c>
      <c r="H37" s="5">
        <v>36</v>
      </c>
      <c r="I37" s="5">
        <v>44</v>
      </c>
      <c r="J37" s="5">
        <f t="shared" si="8"/>
        <v>-8</v>
      </c>
      <c r="K37" s="6"/>
      <c r="L37" s="6"/>
      <c r="M37" s="7">
        <v>3</v>
      </c>
      <c r="O37" s="18"/>
      <c r="P37" s="18"/>
    </row>
    <row r="38" spans="1:17" ht="15.75" thickBot="1" x14ac:dyDescent="0.3">
      <c r="A38" s="3">
        <f t="shared" si="9"/>
        <v>9</v>
      </c>
      <c r="B38" s="12" t="s">
        <v>42</v>
      </c>
      <c r="C38" s="8">
        <f t="shared" si="6"/>
        <v>28</v>
      </c>
      <c r="D38" s="15">
        <f t="shared" si="7"/>
        <v>22</v>
      </c>
      <c r="E38" s="5">
        <v>8</v>
      </c>
      <c r="F38" s="5">
        <v>4</v>
      </c>
      <c r="G38" s="5">
        <v>10</v>
      </c>
      <c r="H38" s="5">
        <v>37</v>
      </c>
      <c r="I38" s="5">
        <v>53</v>
      </c>
      <c r="J38" s="5">
        <f t="shared" si="8"/>
        <v>-16</v>
      </c>
      <c r="K38" s="6"/>
      <c r="L38" s="6"/>
      <c r="M38" s="7"/>
      <c r="N38" s="131" t="s">
        <v>482</v>
      </c>
      <c r="O38" s="131"/>
      <c r="P38" s="131"/>
      <c r="Q38" s="125"/>
    </row>
    <row r="39" spans="1:17" ht="15.75" thickBot="1" x14ac:dyDescent="0.3">
      <c r="A39" s="3">
        <f t="shared" si="9"/>
        <v>10</v>
      </c>
      <c r="B39" s="17" t="s">
        <v>384</v>
      </c>
      <c r="C39" s="8">
        <f t="shared" si="6"/>
        <v>20</v>
      </c>
      <c r="D39" s="15">
        <f t="shared" si="7"/>
        <v>22</v>
      </c>
      <c r="E39" s="5">
        <v>5</v>
      </c>
      <c r="F39" s="5">
        <v>6</v>
      </c>
      <c r="G39" s="5">
        <v>11</v>
      </c>
      <c r="H39" s="5">
        <v>35</v>
      </c>
      <c r="I39" s="5">
        <v>43</v>
      </c>
      <c r="J39" s="5">
        <f t="shared" si="8"/>
        <v>-8</v>
      </c>
      <c r="K39" s="6"/>
      <c r="L39" s="6">
        <v>1</v>
      </c>
      <c r="M39" s="7"/>
      <c r="O39" s="18"/>
      <c r="P39" s="18"/>
    </row>
    <row r="40" spans="1:17" ht="15.75" thickBot="1" x14ac:dyDescent="0.3">
      <c r="A40" s="3">
        <f t="shared" si="9"/>
        <v>11</v>
      </c>
      <c r="B40" s="17" t="s">
        <v>385</v>
      </c>
      <c r="C40" s="8">
        <f t="shared" si="6"/>
        <v>11</v>
      </c>
      <c r="D40" s="15">
        <f t="shared" si="7"/>
        <v>22</v>
      </c>
      <c r="E40" s="5">
        <v>2</v>
      </c>
      <c r="F40" s="5">
        <v>5</v>
      </c>
      <c r="G40" s="5">
        <v>15</v>
      </c>
      <c r="H40" s="5">
        <v>25</v>
      </c>
      <c r="I40" s="5">
        <v>62</v>
      </c>
      <c r="J40" s="5">
        <f t="shared" si="8"/>
        <v>-37</v>
      </c>
      <c r="K40" s="6"/>
      <c r="L40" s="6"/>
      <c r="M40" s="7"/>
      <c r="O40" s="18"/>
      <c r="P40" s="18"/>
    </row>
    <row r="41" spans="1:17" ht="15.75" thickBot="1" x14ac:dyDescent="0.3">
      <c r="A41" s="3">
        <f t="shared" si="9"/>
        <v>12</v>
      </c>
      <c r="B41" s="12" t="s">
        <v>386</v>
      </c>
      <c r="C41" s="8">
        <f t="shared" si="6"/>
        <v>5</v>
      </c>
      <c r="D41" s="15">
        <f t="shared" si="7"/>
        <v>22</v>
      </c>
      <c r="E41" s="5">
        <v>1</v>
      </c>
      <c r="F41" s="5">
        <v>2</v>
      </c>
      <c r="G41" s="5">
        <v>19</v>
      </c>
      <c r="H41" s="5">
        <v>9</v>
      </c>
      <c r="I41" s="5">
        <v>94</v>
      </c>
      <c r="J41" s="5">
        <f t="shared" si="8"/>
        <v>-85</v>
      </c>
      <c r="K41" s="6"/>
      <c r="L41" s="6"/>
      <c r="M41" s="7"/>
      <c r="N41" s="18"/>
      <c r="O41" s="18"/>
      <c r="P41" s="18"/>
    </row>
    <row r="42" spans="1:17" ht="15.75" thickBot="1" x14ac:dyDescent="0.3"/>
    <row r="43" spans="1:17" ht="20.25" thickBot="1" x14ac:dyDescent="0.35">
      <c r="B43" s="146" t="s">
        <v>11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</row>
    <row r="44" spans="1:17" ht="15.75" thickBot="1" x14ac:dyDescent="0.3">
      <c r="B44" s="2" t="s">
        <v>0</v>
      </c>
      <c r="C44" s="2" t="s">
        <v>1</v>
      </c>
      <c r="D44" s="2" t="s">
        <v>31</v>
      </c>
      <c r="E44" s="2" t="s">
        <v>2</v>
      </c>
      <c r="F44" s="2" t="s">
        <v>3</v>
      </c>
      <c r="G44" s="2" t="s">
        <v>4</v>
      </c>
      <c r="H44" s="2" t="s">
        <v>5</v>
      </c>
      <c r="I44" s="2" t="s">
        <v>6</v>
      </c>
      <c r="J44" s="2" t="s">
        <v>7</v>
      </c>
      <c r="K44" s="2" t="s">
        <v>8</v>
      </c>
      <c r="L44" s="2" t="str">
        <f>L29</f>
        <v>Pén.+ -</v>
      </c>
      <c r="M44" s="2" t="str">
        <f>+M29</f>
        <v>Art.37</v>
      </c>
      <c r="Q44" s="34"/>
    </row>
    <row r="45" spans="1:17" ht="15.75" thickBot="1" x14ac:dyDescent="0.3">
      <c r="A45" s="3">
        <v>1</v>
      </c>
      <c r="B45" s="30" t="s">
        <v>157</v>
      </c>
      <c r="C45" s="8">
        <f>E45*3+F45*1+G45*0-K45-L45</f>
        <v>54</v>
      </c>
      <c r="D45" s="15">
        <f>E45+F45+G45</f>
        <v>22</v>
      </c>
      <c r="E45" s="5">
        <v>17</v>
      </c>
      <c r="F45" s="5">
        <v>3</v>
      </c>
      <c r="G45" s="5">
        <v>2</v>
      </c>
      <c r="H45" s="5">
        <v>63</v>
      </c>
      <c r="I45" s="5">
        <v>22</v>
      </c>
      <c r="J45" s="5">
        <f>H45-I45</f>
        <v>41</v>
      </c>
      <c r="K45" s="6"/>
      <c r="L45" s="6"/>
      <c r="M45" s="7"/>
      <c r="N45" s="10"/>
      <c r="Q45" s="34"/>
    </row>
    <row r="46" spans="1:17" ht="15.75" thickBot="1" x14ac:dyDescent="0.3">
      <c r="A46" s="3">
        <f>A45+1</f>
        <v>2</v>
      </c>
      <c r="B46" s="30" t="s">
        <v>177</v>
      </c>
      <c r="C46" s="8">
        <f t="shared" ref="C46:C56" si="13">E46*3+F46*1+G46*0-K46-L46</f>
        <v>52</v>
      </c>
      <c r="D46" s="15">
        <f t="shared" ref="D46:D52" si="14">E46+F46+G46</f>
        <v>22</v>
      </c>
      <c r="E46" s="5">
        <v>16</v>
      </c>
      <c r="F46" s="5">
        <v>4</v>
      </c>
      <c r="G46" s="5">
        <v>2</v>
      </c>
      <c r="H46" s="5">
        <v>62</v>
      </c>
      <c r="I46" s="5">
        <v>31</v>
      </c>
      <c r="J46" s="5">
        <f t="shared" ref="J46:J52" si="15">H46-I46</f>
        <v>31</v>
      </c>
      <c r="K46" s="6"/>
      <c r="L46" s="6"/>
      <c r="M46" s="7">
        <v>3</v>
      </c>
      <c r="N46" s="10"/>
      <c r="Q46" s="34"/>
    </row>
    <row r="47" spans="1:17" ht="15.75" thickBot="1" x14ac:dyDescent="0.3">
      <c r="A47" s="3">
        <f t="shared" ref="A47:A56" si="16">A46+1</f>
        <v>3</v>
      </c>
      <c r="B47" s="4" t="s">
        <v>164</v>
      </c>
      <c r="C47" s="8">
        <f t="shared" si="13"/>
        <v>45</v>
      </c>
      <c r="D47" s="15">
        <f t="shared" si="14"/>
        <v>22</v>
      </c>
      <c r="E47" s="5">
        <v>14</v>
      </c>
      <c r="F47" s="5">
        <v>3</v>
      </c>
      <c r="G47" s="5">
        <v>5</v>
      </c>
      <c r="H47" s="5">
        <v>50</v>
      </c>
      <c r="I47" s="5">
        <v>29</v>
      </c>
      <c r="J47" s="5">
        <f t="shared" si="15"/>
        <v>21</v>
      </c>
      <c r="K47" s="6"/>
      <c r="L47" s="6"/>
      <c r="M47" s="7"/>
      <c r="N47" s="10"/>
      <c r="Q47" s="34"/>
    </row>
    <row r="48" spans="1:17" ht="15.75" thickBot="1" x14ac:dyDescent="0.3">
      <c r="A48" s="3">
        <f t="shared" si="16"/>
        <v>4</v>
      </c>
      <c r="B48" s="4" t="s">
        <v>387</v>
      </c>
      <c r="C48" s="8">
        <f t="shared" si="13"/>
        <v>42</v>
      </c>
      <c r="D48" s="15">
        <f t="shared" si="14"/>
        <v>22</v>
      </c>
      <c r="E48" s="5">
        <v>13</v>
      </c>
      <c r="F48" s="5">
        <v>3</v>
      </c>
      <c r="G48" s="5">
        <v>6</v>
      </c>
      <c r="H48" s="5">
        <v>44</v>
      </c>
      <c r="I48" s="5">
        <v>26</v>
      </c>
      <c r="J48" s="5">
        <f t="shared" si="15"/>
        <v>18</v>
      </c>
      <c r="K48" s="6"/>
      <c r="L48" s="6"/>
      <c r="M48" s="7">
        <v>5</v>
      </c>
      <c r="N48" s="136" t="s">
        <v>388</v>
      </c>
      <c r="O48" s="125"/>
      <c r="P48" s="125"/>
      <c r="Q48" s="34"/>
    </row>
    <row r="49" spans="1:17" ht="15.75" thickBot="1" x14ac:dyDescent="0.3">
      <c r="A49" s="3">
        <f t="shared" si="16"/>
        <v>5</v>
      </c>
      <c r="B49" s="4" t="s">
        <v>159</v>
      </c>
      <c r="C49" s="8">
        <f t="shared" si="13"/>
        <v>34</v>
      </c>
      <c r="D49" s="15">
        <f t="shared" si="14"/>
        <v>22</v>
      </c>
      <c r="E49" s="5">
        <v>9</v>
      </c>
      <c r="F49" s="5">
        <v>7</v>
      </c>
      <c r="G49" s="5">
        <v>6</v>
      </c>
      <c r="H49" s="5">
        <v>43</v>
      </c>
      <c r="I49" s="5">
        <v>29</v>
      </c>
      <c r="J49" s="5">
        <f t="shared" si="15"/>
        <v>14</v>
      </c>
      <c r="K49" s="6"/>
      <c r="L49" s="6"/>
      <c r="M49" s="7"/>
      <c r="N49" s="10"/>
      <c r="Q49" s="34"/>
    </row>
    <row r="50" spans="1:17" ht="15.75" thickBot="1" x14ac:dyDescent="0.3">
      <c r="A50" s="3">
        <f t="shared" si="16"/>
        <v>6</v>
      </c>
      <c r="B50" s="4" t="s">
        <v>48</v>
      </c>
      <c r="C50" s="8">
        <f t="shared" si="13"/>
        <v>32</v>
      </c>
      <c r="D50" s="15">
        <f t="shared" si="14"/>
        <v>22</v>
      </c>
      <c r="E50" s="5">
        <v>10</v>
      </c>
      <c r="F50" s="5">
        <v>2</v>
      </c>
      <c r="G50" s="5">
        <v>10</v>
      </c>
      <c r="H50" s="5">
        <v>52</v>
      </c>
      <c r="I50" s="5">
        <v>54</v>
      </c>
      <c r="J50" s="5">
        <f t="shared" si="15"/>
        <v>-2</v>
      </c>
      <c r="K50" s="6"/>
      <c r="L50" s="6"/>
      <c r="M50" s="7">
        <v>3</v>
      </c>
      <c r="N50" s="10"/>
      <c r="Q50" s="34"/>
    </row>
    <row r="51" spans="1:17" ht="15.75" thickBot="1" x14ac:dyDescent="0.3">
      <c r="A51" s="3">
        <f t="shared" si="16"/>
        <v>7</v>
      </c>
      <c r="B51" s="4" t="s">
        <v>39</v>
      </c>
      <c r="C51" s="8">
        <f t="shared" si="13"/>
        <v>29</v>
      </c>
      <c r="D51" s="15">
        <f t="shared" si="14"/>
        <v>22</v>
      </c>
      <c r="E51" s="5">
        <v>9</v>
      </c>
      <c r="F51" s="5">
        <v>2</v>
      </c>
      <c r="G51" s="5">
        <v>11</v>
      </c>
      <c r="H51" s="5">
        <v>42</v>
      </c>
      <c r="I51" s="5">
        <v>52</v>
      </c>
      <c r="J51" s="5">
        <f t="shared" si="15"/>
        <v>-10</v>
      </c>
      <c r="K51" s="6"/>
      <c r="L51" s="6"/>
      <c r="M51" s="7"/>
      <c r="N51" s="10"/>
      <c r="Q51" s="34"/>
    </row>
    <row r="52" spans="1:17" ht="15.75" thickBot="1" x14ac:dyDescent="0.3">
      <c r="A52" s="3">
        <f t="shared" si="16"/>
        <v>8</v>
      </c>
      <c r="B52" s="17" t="s">
        <v>96</v>
      </c>
      <c r="C52" s="8">
        <f t="shared" si="13"/>
        <v>21</v>
      </c>
      <c r="D52" s="15">
        <f t="shared" si="14"/>
        <v>22</v>
      </c>
      <c r="E52" s="5">
        <v>5</v>
      </c>
      <c r="F52" s="5">
        <v>6</v>
      </c>
      <c r="G52" s="5">
        <v>11</v>
      </c>
      <c r="H52" s="5">
        <v>47</v>
      </c>
      <c r="I52" s="5">
        <v>56</v>
      </c>
      <c r="J52" s="5">
        <f t="shared" si="15"/>
        <v>-9</v>
      </c>
      <c r="K52" s="6"/>
      <c r="L52" s="6"/>
      <c r="M52" s="7"/>
      <c r="N52" s="10"/>
      <c r="Q52" s="34"/>
    </row>
    <row r="53" spans="1:17" ht="15.75" thickBot="1" x14ac:dyDescent="0.3">
      <c r="A53" s="3">
        <f t="shared" si="16"/>
        <v>9</v>
      </c>
      <c r="B53" s="17" t="s">
        <v>389</v>
      </c>
      <c r="C53" s="8">
        <f t="shared" si="13"/>
        <v>20</v>
      </c>
      <c r="D53" s="15">
        <f t="shared" ref="D53:D55" si="17">E53+F53+G53</f>
        <v>22</v>
      </c>
      <c r="E53" s="5">
        <v>5</v>
      </c>
      <c r="F53" s="5">
        <v>5</v>
      </c>
      <c r="G53" s="5">
        <v>12</v>
      </c>
      <c r="H53" s="5">
        <v>33</v>
      </c>
      <c r="I53" s="5">
        <v>52</v>
      </c>
      <c r="J53" s="5">
        <f t="shared" ref="J53:J55" si="18">H53-I53</f>
        <v>-19</v>
      </c>
      <c r="K53" s="6"/>
      <c r="L53" s="6"/>
      <c r="M53" s="7"/>
      <c r="N53" s="10"/>
      <c r="Q53" s="34"/>
    </row>
    <row r="54" spans="1:17" ht="15.75" thickBot="1" x14ac:dyDescent="0.3">
      <c r="A54" s="3">
        <f t="shared" si="16"/>
        <v>10</v>
      </c>
      <c r="B54" s="17" t="s">
        <v>229</v>
      </c>
      <c r="C54" s="8">
        <f t="shared" si="13"/>
        <v>19</v>
      </c>
      <c r="D54" s="15">
        <f t="shared" si="17"/>
        <v>22</v>
      </c>
      <c r="E54" s="5">
        <v>5</v>
      </c>
      <c r="F54" s="5">
        <v>4</v>
      </c>
      <c r="G54" s="5">
        <v>13</v>
      </c>
      <c r="H54" s="5">
        <v>39</v>
      </c>
      <c r="I54" s="5">
        <v>53</v>
      </c>
      <c r="J54" s="5">
        <f t="shared" si="18"/>
        <v>-14</v>
      </c>
      <c r="K54" s="6"/>
      <c r="L54" s="6"/>
      <c r="M54" s="7">
        <v>1</v>
      </c>
      <c r="Q54" s="34"/>
    </row>
    <row r="55" spans="1:17" ht="15.75" thickBot="1" x14ac:dyDescent="0.3">
      <c r="A55" s="3">
        <f t="shared" si="16"/>
        <v>11</v>
      </c>
      <c r="B55" s="12" t="s">
        <v>49</v>
      </c>
      <c r="C55" s="8">
        <f t="shared" si="13"/>
        <v>13</v>
      </c>
      <c r="D55" s="15">
        <f t="shared" si="17"/>
        <v>22</v>
      </c>
      <c r="E55" s="5">
        <v>4</v>
      </c>
      <c r="F55" s="5">
        <v>2</v>
      </c>
      <c r="G55" s="5">
        <v>16</v>
      </c>
      <c r="H55" s="5">
        <v>22</v>
      </c>
      <c r="I55" s="5">
        <v>54</v>
      </c>
      <c r="J55" s="5">
        <f t="shared" si="18"/>
        <v>-32</v>
      </c>
      <c r="K55" s="6">
        <v>1</v>
      </c>
      <c r="L55" s="6"/>
      <c r="M55" s="7">
        <v>2</v>
      </c>
      <c r="Q55" s="34"/>
    </row>
    <row r="56" spans="1:17" ht="15.75" thickBot="1" x14ac:dyDescent="0.3">
      <c r="A56" s="3">
        <f t="shared" si="16"/>
        <v>12</v>
      </c>
      <c r="B56" s="12" t="s">
        <v>390</v>
      </c>
      <c r="C56" s="8">
        <f t="shared" si="13"/>
        <v>9</v>
      </c>
      <c r="D56" s="15">
        <f t="shared" ref="D56" si="19">E56+F56+G56</f>
        <v>22</v>
      </c>
      <c r="E56" s="5">
        <v>2</v>
      </c>
      <c r="F56" s="5">
        <v>5</v>
      </c>
      <c r="G56" s="5">
        <v>15</v>
      </c>
      <c r="H56" s="5">
        <v>26</v>
      </c>
      <c r="I56" s="5">
        <v>65</v>
      </c>
      <c r="J56" s="5">
        <f t="shared" ref="J56" si="20">H56-I56</f>
        <v>-39</v>
      </c>
      <c r="K56" s="6">
        <v>2</v>
      </c>
      <c r="L56" s="6"/>
      <c r="M56" s="7">
        <v>3</v>
      </c>
      <c r="N56" s="137" t="s">
        <v>391</v>
      </c>
      <c r="O56" s="125"/>
      <c r="P56" s="125"/>
      <c r="Q56" s="34"/>
    </row>
    <row r="57" spans="1:17" ht="15.75" thickBot="1" x14ac:dyDescent="0.3">
      <c r="N57" s="34"/>
      <c r="O57" s="34"/>
      <c r="P57" s="34"/>
    </row>
    <row r="58" spans="1:17" ht="20.25" thickBot="1" x14ac:dyDescent="0.35">
      <c r="B58" s="146" t="s">
        <v>15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8"/>
    </row>
    <row r="59" spans="1:17" ht="15.75" thickBot="1" x14ac:dyDescent="0.3">
      <c r="B59" s="2" t="s">
        <v>0</v>
      </c>
      <c r="C59" s="2" t="s">
        <v>1</v>
      </c>
      <c r="D59" s="2" t="s">
        <v>31</v>
      </c>
      <c r="E59" s="2" t="s">
        <v>2</v>
      </c>
      <c r="F59" s="2" t="s">
        <v>3</v>
      </c>
      <c r="G59" s="2" t="s">
        <v>4</v>
      </c>
      <c r="H59" s="2" t="s">
        <v>5</v>
      </c>
      <c r="I59" s="2" t="s">
        <v>6</v>
      </c>
      <c r="J59" s="2" t="s">
        <v>7</v>
      </c>
      <c r="K59" s="2" t="s">
        <v>8</v>
      </c>
      <c r="L59" s="2" t="str">
        <f>L44</f>
        <v>Pén.+ -</v>
      </c>
      <c r="M59" s="2" t="str">
        <f>+M44</f>
        <v>Art.37</v>
      </c>
    </row>
    <row r="60" spans="1:17" ht="15.75" thickBot="1" x14ac:dyDescent="0.3">
      <c r="A60" s="3">
        <v>1</v>
      </c>
      <c r="B60" s="30" t="s">
        <v>365</v>
      </c>
      <c r="C60" s="8">
        <f>E60*3+F60*1+G60*0-K60-L60</f>
        <v>54</v>
      </c>
      <c r="D60" s="15">
        <f>E60+F60+G60</f>
        <v>22</v>
      </c>
      <c r="E60" s="5">
        <v>17</v>
      </c>
      <c r="F60" s="5">
        <v>3</v>
      </c>
      <c r="G60" s="5">
        <v>2</v>
      </c>
      <c r="H60" s="5">
        <v>70</v>
      </c>
      <c r="I60" s="5">
        <v>18</v>
      </c>
      <c r="J60" s="5">
        <f>H60-I60</f>
        <v>52</v>
      </c>
      <c r="K60" s="6"/>
      <c r="L60" s="6"/>
      <c r="M60" s="7"/>
    </row>
    <row r="61" spans="1:17" ht="15.75" thickBot="1" x14ac:dyDescent="0.3">
      <c r="A61" s="3">
        <f>A60+1</f>
        <v>2</v>
      </c>
      <c r="B61" s="30" t="s">
        <v>51</v>
      </c>
      <c r="C61" s="8">
        <f t="shared" ref="C61:C71" si="21">E61*3+F61*1+G61*0-K61-L61</f>
        <v>52</v>
      </c>
      <c r="D61" s="15">
        <f t="shared" ref="D61:D71" si="22">E61+F61+G61</f>
        <v>22</v>
      </c>
      <c r="E61" s="5">
        <v>16</v>
      </c>
      <c r="F61" s="5">
        <v>4</v>
      </c>
      <c r="G61" s="5">
        <v>2</v>
      </c>
      <c r="H61" s="5">
        <v>72</v>
      </c>
      <c r="I61" s="5">
        <v>26</v>
      </c>
      <c r="J61" s="5">
        <f t="shared" ref="J61:J71" si="23">H61-I61</f>
        <v>46</v>
      </c>
      <c r="K61" s="6"/>
      <c r="L61" s="6"/>
      <c r="M61" s="7">
        <v>2</v>
      </c>
    </row>
    <row r="62" spans="1:17" ht="15.75" thickBot="1" x14ac:dyDescent="0.3">
      <c r="A62" s="3">
        <f t="shared" ref="A62:A71" si="24">A61+1</f>
        <v>3</v>
      </c>
      <c r="B62" s="4" t="s">
        <v>392</v>
      </c>
      <c r="C62" s="8">
        <f t="shared" si="21"/>
        <v>40</v>
      </c>
      <c r="D62" s="15">
        <f t="shared" si="22"/>
        <v>22</v>
      </c>
      <c r="E62" s="5">
        <v>12</v>
      </c>
      <c r="F62" s="5">
        <v>4</v>
      </c>
      <c r="G62" s="5">
        <v>6</v>
      </c>
      <c r="H62" s="5">
        <v>54</v>
      </c>
      <c r="I62" s="5">
        <v>31</v>
      </c>
      <c r="J62" s="5">
        <f t="shared" si="23"/>
        <v>23</v>
      </c>
      <c r="K62" s="6"/>
      <c r="L62" s="6"/>
      <c r="M62" s="7">
        <v>4</v>
      </c>
    </row>
    <row r="63" spans="1:17" ht="15.75" thickBot="1" x14ac:dyDescent="0.3">
      <c r="A63" s="3">
        <f t="shared" si="24"/>
        <v>4</v>
      </c>
      <c r="B63" s="17" t="s">
        <v>393</v>
      </c>
      <c r="C63" s="8">
        <f t="shared" si="21"/>
        <v>38</v>
      </c>
      <c r="D63" s="15">
        <f t="shared" si="22"/>
        <v>22</v>
      </c>
      <c r="E63" s="5">
        <v>12</v>
      </c>
      <c r="F63" s="5">
        <v>2</v>
      </c>
      <c r="G63" s="5">
        <v>8</v>
      </c>
      <c r="H63" s="5">
        <v>51</v>
      </c>
      <c r="I63" s="5">
        <v>39</v>
      </c>
      <c r="J63" s="5">
        <f t="shared" si="23"/>
        <v>12</v>
      </c>
      <c r="K63" s="6"/>
      <c r="L63" s="6"/>
      <c r="M63" s="7">
        <v>1</v>
      </c>
      <c r="N63" s="23"/>
      <c r="O63" s="34"/>
      <c r="P63" s="34"/>
      <c r="Q63" s="34"/>
    </row>
    <row r="64" spans="1:17" ht="15.75" thickBot="1" x14ac:dyDescent="0.3">
      <c r="A64" s="3">
        <f t="shared" si="24"/>
        <v>5</v>
      </c>
      <c r="B64" s="17" t="s">
        <v>174</v>
      </c>
      <c r="C64" s="8">
        <f t="shared" si="21"/>
        <v>38</v>
      </c>
      <c r="D64" s="15">
        <f t="shared" si="22"/>
        <v>22</v>
      </c>
      <c r="E64" s="5">
        <v>11</v>
      </c>
      <c r="F64" s="5">
        <v>5</v>
      </c>
      <c r="G64" s="5">
        <v>6</v>
      </c>
      <c r="H64" s="5">
        <v>37</v>
      </c>
      <c r="I64" s="5">
        <v>19</v>
      </c>
      <c r="J64" s="5">
        <f t="shared" si="23"/>
        <v>18</v>
      </c>
      <c r="K64" s="6"/>
      <c r="L64" s="6"/>
      <c r="M64" s="7"/>
      <c r="N64" s="23"/>
      <c r="O64" s="34"/>
      <c r="P64" s="34"/>
      <c r="Q64" s="34"/>
    </row>
    <row r="65" spans="1:19" ht="15.75" thickBot="1" x14ac:dyDescent="0.3">
      <c r="A65" s="3">
        <f t="shared" si="24"/>
        <v>6</v>
      </c>
      <c r="B65" s="17" t="s">
        <v>394</v>
      </c>
      <c r="C65" s="8">
        <f t="shared" si="21"/>
        <v>36</v>
      </c>
      <c r="D65" s="15">
        <f t="shared" si="22"/>
        <v>22</v>
      </c>
      <c r="E65" s="5">
        <v>11</v>
      </c>
      <c r="F65" s="5">
        <v>3</v>
      </c>
      <c r="G65" s="5">
        <v>8</v>
      </c>
      <c r="H65" s="5">
        <v>50</v>
      </c>
      <c r="I65" s="5">
        <v>46</v>
      </c>
      <c r="J65" s="5">
        <f t="shared" si="23"/>
        <v>4</v>
      </c>
      <c r="K65" s="6"/>
      <c r="L65" s="6"/>
      <c r="M65" s="7"/>
      <c r="N65" s="23"/>
      <c r="O65" s="34"/>
      <c r="P65" s="34"/>
      <c r="Q65" s="34"/>
    </row>
    <row r="66" spans="1:19" ht="15.75" thickBot="1" x14ac:dyDescent="0.3">
      <c r="A66" s="3">
        <f t="shared" si="24"/>
        <v>7</v>
      </c>
      <c r="B66" s="17" t="s">
        <v>45</v>
      </c>
      <c r="C66" s="8">
        <f t="shared" si="21"/>
        <v>35</v>
      </c>
      <c r="D66" s="15">
        <f t="shared" si="22"/>
        <v>22</v>
      </c>
      <c r="E66" s="5">
        <v>9</v>
      </c>
      <c r="F66" s="5">
        <v>8</v>
      </c>
      <c r="G66" s="5">
        <v>5</v>
      </c>
      <c r="H66" s="5">
        <v>42</v>
      </c>
      <c r="I66" s="5">
        <v>35</v>
      </c>
      <c r="J66" s="5">
        <f t="shared" si="23"/>
        <v>7</v>
      </c>
      <c r="K66" s="6"/>
      <c r="L66" s="6"/>
      <c r="M66" s="7">
        <v>1</v>
      </c>
      <c r="N66" s="23"/>
      <c r="O66" s="34"/>
      <c r="P66" s="34"/>
      <c r="Q66" s="34"/>
    </row>
    <row r="67" spans="1:19" ht="15.75" thickBot="1" x14ac:dyDescent="0.3">
      <c r="A67" s="3">
        <f t="shared" si="24"/>
        <v>8</v>
      </c>
      <c r="B67" s="17" t="s">
        <v>212</v>
      </c>
      <c r="C67" s="8">
        <f t="shared" si="21"/>
        <v>23</v>
      </c>
      <c r="D67" s="15">
        <f t="shared" si="22"/>
        <v>22</v>
      </c>
      <c r="E67" s="5">
        <v>7</v>
      </c>
      <c r="F67" s="5">
        <v>2</v>
      </c>
      <c r="G67" s="5">
        <v>13</v>
      </c>
      <c r="H67" s="5">
        <v>37</v>
      </c>
      <c r="I67" s="5">
        <v>54</v>
      </c>
      <c r="J67" s="5">
        <f t="shared" si="23"/>
        <v>-17</v>
      </c>
      <c r="K67" s="6"/>
      <c r="L67" s="6"/>
      <c r="M67" s="7"/>
      <c r="N67" s="23"/>
      <c r="O67" s="34"/>
      <c r="P67" s="34"/>
      <c r="Q67" s="34"/>
    </row>
    <row r="68" spans="1:19" ht="15.75" thickBot="1" x14ac:dyDescent="0.3">
      <c r="A68" s="3">
        <f t="shared" si="24"/>
        <v>9</v>
      </c>
      <c r="B68" s="17" t="s">
        <v>165</v>
      </c>
      <c r="C68" s="8">
        <f t="shared" si="21"/>
        <v>19</v>
      </c>
      <c r="D68" s="15">
        <f t="shared" si="22"/>
        <v>22</v>
      </c>
      <c r="E68" s="5">
        <v>5</v>
      </c>
      <c r="F68" s="5">
        <v>5</v>
      </c>
      <c r="G68" s="5">
        <v>12</v>
      </c>
      <c r="H68" s="5">
        <v>22</v>
      </c>
      <c r="I68" s="5">
        <v>42</v>
      </c>
      <c r="J68" s="5">
        <f t="shared" si="23"/>
        <v>-20</v>
      </c>
      <c r="K68" s="6"/>
      <c r="L68" s="6">
        <v>1</v>
      </c>
      <c r="M68" s="7"/>
      <c r="N68" s="23"/>
      <c r="O68" s="34"/>
      <c r="P68" s="34"/>
      <c r="Q68" s="34"/>
    </row>
    <row r="69" spans="1:19" ht="15.75" thickBot="1" x14ac:dyDescent="0.3">
      <c r="A69" s="3">
        <f t="shared" si="24"/>
        <v>10</v>
      </c>
      <c r="B69" s="17" t="s">
        <v>102</v>
      </c>
      <c r="C69" s="8">
        <f t="shared" si="21"/>
        <v>15</v>
      </c>
      <c r="D69" s="15">
        <f t="shared" ref="D69:D70" si="25">E69+F69+G69</f>
        <v>22</v>
      </c>
      <c r="E69" s="5">
        <v>4</v>
      </c>
      <c r="F69" s="5">
        <v>3</v>
      </c>
      <c r="G69" s="5">
        <v>15</v>
      </c>
      <c r="H69" s="5">
        <v>28</v>
      </c>
      <c r="I69" s="5">
        <v>69</v>
      </c>
      <c r="J69" s="5">
        <f t="shared" ref="J69:J70" si="26">H69-I69</f>
        <v>-41</v>
      </c>
      <c r="K69" s="6"/>
      <c r="L69" s="6"/>
      <c r="M69" s="7">
        <v>6</v>
      </c>
      <c r="N69" s="23"/>
      <c r="O69" s="34"/>
      <c r="P69" s="34"/>
      <c r="Q69" s="34"/>
    </row>
    <row r="70" spans="1:19" ht="15.75" thickBot="1" x14ac:dyDescent="0.3">
      <c r="A70" s="3">
        <f t="shared" si="24"/>
        <v>11</v>
      </c>
      <c r="B70" s="12" t="s">
        <v>175</v>
      </c>
      <c r="C70" s="8">
        <f t="shared" si="21"/>
        <v>13</v>
      </c>
      <c r="D70" s="15">
        <f t="shared" si="25"/>
        <v>22</v>
      </c>
      <c r="E70" s="5">
        <v>3</v>
      </c>
      <c r="F70" s="5">
        <v>5</v>
      </c>
      <c r="G70" s="5">
        <v>14</v>
      </c>
      <c r="H70" s="5">
        <v>21</v>
      </c>
      <c r="I70" s="5">
        <v>55</v>
      </c>
      <c r="J70" s="5">
        <f t="shared" si="26"/>
        <v>-34</v>
      </c>
      <c r="K70" s="6">
        <v>1</v>
      </c>
      <c r="L70" s="6"/>
      <c r="M70" s="7"/>
      <c r="N70" s="23"/>
      <c r="O70" s="34"/>
      <c r="P70" s="34"/>
      <c r="Q70" s="34"/>
    </row>
    <row r="71" spans="1:19" ht="15.75" thickBot="1" x14ac:dyDescent="0.3">
      <c r="A71" s="3">
        <f t="shared" si="24"/>
        <v>12</v>
      </c>
      <c r="B71" s="12" t="s">
        <v>110</v>
      </c>
      <c r="C71" s="8">
        <f t="shared" si="21"/>
        <v>7</v>
      </c>
      <c r="D71" s="15">
        <f t="shared" si="22"/>
        <v>22</v>
      </c>
      <c r="E71" s="5">
        <v>2</v>
      </c>
      <c r="F71" s="5">
        <v>2</v>
      </c>
      <c r="G71" s="5">
        <v>18</v>
      </c>
      <c r="H71" s="5">
        <v>22</v>
      </c>
      <c r="I71" s="5">
        <v>72</v>
      </c>
      <c r="J71" s="5">
        <f t="shared" si="23"/>
        <v>-50</v>
      </c>
      <c r="K71" s="6">
        <v>1</v>
      </c>
      <c r="L71" s="6"/>
      <c r="M71" s="7"/>
      <c r="N71" s="22"/>
      <c r="O71" s="34"/>
      <c r="P71" s="34"/>
      <c r="Q71" s="34"/>
      <c r="S71" s="34"/>
    </row>
    <row r="72" spans="1:19" ht="15.75" thickBot="1" x14ac:dyDescent="0.3"/>
    <row r="73" spans="1:19" ht="20.25" thickBot="1" x14ac:dyDescent="0.35">
      <c r="B73" s="146" t="s">
        <v>16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8"/>
    </row>
    <row r="74" spans="1:19" ht="15.75" thickBot="1" x14ac:dyDescent="0.3">
      <c r="B74" s="2" t="s">
        <v>0</v>
      </c>
      <c r="C74" s="2" t="s">
        <v>1</v>
      </c>
      <c r="D74" s="2" t="s">
        <v>31</v>
      </c>
      <c r="E74" s="2" t="s">
        <v>2</v>
      </c>
      <c r="F74" s="2" t="s">
        <v>3</v>
      </c>
      <c r="G74" s="2" t="s">
        <v>4</v>
      </c>
      <c r="H74" s="2" t="s">
        <v>5</v>
      </c>
      <c r="I74" s="2" t="s">
        <v>6</v>
      </c>
      <c r="J74" s="2" t="s">
        <v>7</v>
      </c>
      <c r="K74" s="2" t="s">
        <v>8</v>
      </c>
      <c r="L74" s="2" t="str">
        <f>L59</f>
        <v>Pén.+ -</v>
      </c>
      <c r="M74" s="2" t="str">
        <f>+M59</f>
        <v>Art.37</v>
      </c>
      <c r="N74" s="113"/>
    </row>
    <row r="75" spans="1:19" ht="15.75" thickBot="1" x14ac:dyDescent="0.3">
      <c r="A75" s="3">
        <v>1</v>
      </c>
      <c r="B75" s="17" t="s">
        <v>64</v>
      </c>
      <c r="C75" s="8">
        <f>E75*3+F75*1+G75*0-K75-L75</f>
        <v>57</v>
      </c>
      <c r="D75" s="15">
        <f>E75+F75+G75</f>
        <v>22</v>
      </c>
      <c r="E75" s="5">
        <v>19</v>
      </c>
      <c r="F75" s="5">
        <v>0</v>
      </c>
      <c r="G75" s="5">
        <v>3</v>
      </c>
      <c r="H75" s="5">
        <v>66</v>
      </c>
      <c r="I75" s="5">
        <v>21</v>
      </c>
      <c r="J75" s="5">
        <f>H75-I75</f>
        <v>45</v>
      </c>
      <c r="K75" s="6"/>
      <c r="L75" s="6"/>
      <c r="M75" s="7"/>
      <c r="N75" s="136" t="s">
        <v>478</v>
      </c>
      <c r="O75" s="125"/>
      <c r="P75" s="125"/>
    </row>
    <row r="76" spans="1:19" ht="15.75" thickBot="1" x14ac:dyDescent="0.3">
      <c r="A76" s="3">
        <f>A75+1</f>
        <v>2</v>
      </c>
      <c r="B76" s="30" t="s">
        <v>30</v>
      </c>
      <c r="C76" s="8">
        <f t="shared" ref="C76:C86" si="27">E76*3+F76*1+G76*0-K76-L76</f>
        <v>53</v>
      </c>
      <c r="D76" s="15">
        <f t="shared" ref="D76:D86" si="28">E76+F76+G76</f>
        <v>22</v>
      </c>
      <c r="E76" s="5">
        <v>17</v>
      </c>
      <c r="F76" s="5">
        <v>2</v>
      </c>
      <c r="G76" s="5">
        <v>3</v>
      </c>
      <c r="H76" s="5">
        <v>63</v>
      </c>
      <c r="I76" s="5">
        <v>24</v>
      </c>
      <c r="J76" s="5">
        <f t="shared" ref="J76:J86" si="29">H76-I76</f>
        <v>39</v>
      </c>
      <c r="K76" s="6"/>
      <c r="L76" s="6"/>
      <c r="M76" s="7">
        <v>8</v>
      </c>
      <c r="N76" s="10"/>
    </row>
    <row r="77" spans="1:19" ht="15.75" thickBot="1" x14ac:dyDescent="0.3">
      <c r="A77" s="3">
        <f t="shared" ref="A77:A86" si="30">A76+1</f>
        <v>3</v>
      </c>
      <c r="B77" s="30" t="s">
        <v>170</v>
      </c>
      <c r="C77" s="8">
        <f t="shared" si="27"/>
        <v>48</v>
      </c>
      <c r="D77" s="15">
        <f t="shared" si="28"/>
        <v>22</v>
      </c>
      <c r="E77" s="5">
        <v>16</v>
      </c>
      <c r="F77" s="5">
        <v>0</v>
      </c>
      <c r="G77" s="5">
        <v>6</v>
      </c>
      <c r="H77" s="5">
        <v>58</v>
      </c>
      <c r="I77" s="5">
        <v>37</v>
      </c>
      <c r="J77" s="5">
        <f t="shared" si="29"/>
        <v>21</v>
      </c>
      <c r="K77" s="6"/>
      <c r="L77" s="6"/>
      <c r="M77" s="7">
        <v>4</v>
      </c>
      <c r="N77" s="136" t="s">
        <v>395</v>
      </c>
      <c r="O77" s="125"/>
      <c r="P77" s="125"/>
    </row>
    <row r="78" spans="1:19" ht="15.75" thickBot="1" x14ac:dyDescent="0.3">
      <c r="A78" s="3">
        <f t="shared" si="30"/>
        <v>4</v>
      </c>
      <c r="B78" s="4" t="s">
        <v>54</v>
      </c>
      <c r="C78" s="8">
        <f t="shared" si="27"/>
        <v>36</v>
      </c>
      <c r="D78" s="15">
        <f t="shared" si="28"/>
        <v>22</v>
      </c>
      <c r="E78" s="5">
        <v>11</v>
      </c>
      <c r="F78" s="5">
        <v>3</v>
      </c>
      <c r="G78" s="5">
        <v>8</v>
      </c>
      <c r="H78" s="5">
        <v>52</v>
      </c>
      <c r="I78" s="5">
        <v>42</v>
      </c>
      <c r="J78" s="5">
        <f t="shared" si="29"/>
        <v>10</v>
      </c>
      <c r="K78" s="6"/>
      <c r="L78" s="6"/>
      <c r="M78" s="7">
        <v>2</v>
      </c>
      <c r="N78" s="113"/>
    </row>
    <row r="79" spans="1:19" ht="15.75" thickBot="1" x14ac:dyDescent="0.3">
      <c r="A79" s="3">
        <f t="shared" si="30"/>
        <v>5</v>
      </c>
      <c r="B79" s="4" t="s">
        <v>63</v>
      </c>
      <c r="C79" s="8">
        <f t="shared" si="27"/>
        <v>31</v>
      </c>
      <c r="D79" s="15">
        <f t="shared" si="28"/>
        <v>22</v>
      </c>
      <c r="E79" s="5">
        <v>9</v>
      </c>
      <c r="F79" s="5">
        <v>4</v>
      </c>
      <c r="G79" s="5">
        <v>9</v>
      </c>
      <c r="H79" s="5">
        <v>45</v>
      </c>
      <c r="I79" s="5">
        <v>39</v>
      </c>
      <c r="J79" s="5">
        <f t="shared" si="29"/>
        <v>6</v>
      </c>
      <c r="K79" s="6"/>
      <c r="L79" s="6"/>
      <c r="M79" s="7"/>
      <c r="N79" s="113"/>
    </row>
    <row r="80" spans="1:19" ht="15.75" thickBot="1" x14ac:dyDescent="0.3">
      <c r="A80" s="3">
        <f t="shared" si="30"/>
        <v>6</v>
      </c>
      <c r="B80" s="4" t="s">
        <v>57</v>
      </c>
      <c r="C80" s="8">
        <f t="shared" si="27"/>
        <v>28</v>
      </c>
      <c r="D80" s="15">
        <f t="shared" si="28"/>
        <v>22</v>
      </c>
      <c r="E80" s="5">
        <v>9</v>
      </c>
      <c r="F80" s="5">
        <v>2</v>
      </c>
      <c r="G80" s="5">
        <v>11</v>
      </c>
      <c r="H80" s="5">
        <v>39</v>
      </c>
      <c r="I80" s="5">
        <v>38</v>
      </c>
      <c r="J80" s="5">
        <f t="shared" si="29"/>
        <v>1</v>
      </c>
      <c r="K80" s="6"/>
      <c r="L80" s="6">
        <v>1</v>
      </c>
      <c r="M80" s="7">
        <v>3</v>
      </c>
      <c r="N80" s="113"/>
    </row>
    <row r="81" spans="1:16" ht="15.75" thickBot="1" x14ac:dyDescent="0.3">
      <c r="A81" s="3">
        <f t="shared" si="30"/>
        <v>7</v>
      </c>
      <c r="B81" s="17" t="s">
        <v>61</v>
      </c>
      <c r="C81" s="8">
        <f t="shared" si="27"/>
        <v>27</v>
      </c>
      <c r="D81" s="15">
        <f t="shared" ref="D81:D85" si="31">E81+F81+G81</f>
        <v>22</v>
      </c>
      <c r="E81" s="5">
        <v>7</v>
      </c>
      <c r="F81" s="5">
        <v>6</v>
      </c>
      <c r="G81" s="5">
        <v>9</v>
      </c>
      <c r="H81" s="5">
        <v>36</v>
      </c>
      <c r="I81" s="5">
        <v>39</v>
      </c>
      <c r="J81" s="5">
        <f t="shared" ref="J81:J85" si="32">H81-I81</f>
        <v>-3</v>
      </c>
      <c r="K81" s="6"/>
      <c r="L81" s="6"/>
      <c r="M81" s="7">
        <v>4</v>
      </c>
      <c r="N81" s="44"/>
    </row>
    <row r="82" spans="1:16" ht="15.75" thickBot="1" x14ac:dyDescent="0.3">
      <c r="A82" s="3">
        <f t="shared" si="30"/>
        <v>8</v>
      </c>
      <c r="B82" s="17" t="s">
        <v>455</v>
      </c>
      <c r="C82" s="8">
        <f t="shared" si="27"/>
        <v>21</v>
      </c>
      <c r="D82" s="15">
        <f t="shared" si="31"/>
        <v>22</v>
      </c>
      <c r="E82" s="5">
        <v>5</v>
      </c>
      <c r="F82" s="5">
        <v>6</v>
      </c>
      <c r="G82" s="5">
        <v>11</v>
      </c>
      <c r="H82" s="5">
        <v>30</v>
      </c>
      <c r="I82" s="5">
        <v>54</v>
      </c>
      <c r="J82" s="5">
        <f t="shared" si="32"/>
        <v>-24</v>
      </c>
      <c r="K82" s="6"/>
      <c r="L82" s="6"/>
      <c r="M82" s="7"/>
      <c r="N82" s="113"/>
    </row>
    <row r="83" spans="1:16" ht="15.75" thickBot="1" x14ac:dyDescent="0.3">
      <c r="A83" s="3">
        <f t="shared" si="30"/>
        <v>9</v>
      </c>
      <c r="B83" s="17" t="s">
        <v>56</v>
      </c>
      <c r="C83" s="8">
        <f t="shared" si="27"/>
        <v>20</v>
      </c>
      <c r="D83" s="15">
        <f t="shared" si="31"/>
        <v>22</v>
      </c>
      <c r="E83" s="5">
        <v>5</v>
      </c>
      <c r="F83" s="5">
        <v>5</v>
      </c>
      <c r="G83" s="5">
        <v>12</v>
      </c>
      <c r="H83" s="5">
        <v>30</v>
      </c>
      <c r="I83" s="5">
        <v>49</v>
      </c>
      <c r="J83" s="5">
        <f t="shared" si="32"/>
        <v>-19</v>
      </c>
      <c r="K83" s="6"/>
      <c r="L83" s="6"/>
      <c r="M83" s="7"/>
      <c r="N83" s="113"/>
    </row>
    <row r="84" spans="1:16" ht="15.75" thickBot="1" x14ac:dyDescent="0.3">
      <c r="A84" s="3">
        <f t="shared" si="30"/>
        <v>10</v>
      </c>
      <c r="B84" s="17" t="s">
        <v>62</v>
      </c>
      <c r="C84" s="8">
        <f t="shared" si="27"/>
        <v>20</v>
      </c>
      <c r="D84" s="15">
        <f t="shared" si="31"/>
        <v>22</v>
      </c>
      <c r="E84" s="5">
        <v>5</v>
      </c>
      <c r="F84" s="5">
        <v>6</v>
      </c>
      <c r="G84" s="5">
        <v>11</v>
      </c>
      <c r="H84" s="5">
        <v>25</v>
      </c>
      <c r="I84" s="5">
        <v>31</v>
      </c>
      <c r="J84" s="5">
        <f t="shared" si="32"/>
        <v>-6</v>
      </c>
      <c r="K84" s="6">
        <v>1</v>
      </c>
      <c r="L84" s="6"/>
      <c r="M84" s="7"/>
      <c r="N84" s="114"/>
    </row>
    <row r="85" spans="1:16" ht="15.75" thickBot="1" x14ac:dyDescent="0.3">
      <c r="A85" s="3">
        <f t="shared" si="30"/>
        <v>11</v>
      </c>
      <c r="B85" s="12" t="s">
        <v>166</v>
      </c>
      <c r="C85" s="8">
        <f t="shared" si="27"/>
        <v>16</v>
      </c>
      <c r="D85" s="15">
        <f t="shared" si="31"/>
        <v>22</v>
      </c>
      <c r="E85" s="5">
        <v>4</v>
      </c>
      <c r="F85" s="5">
        <v>4</v>
      </c>
      <c r="G85" s="5">
        <v>14</v>
      </c>
      <c r="H85" s="5">
        <v>32</v>
      </c>
      <c r="I85" s="5">
        <v>64</v>
      </c>
      <c r="J85" s="5">
        <f t="shared" si="32"/>
        <v>-32</v>
      </c>
      <c r="K85" s="6"/>
      <c r="L85" s="6"/>
      <c r="M85" s="7">
        <v>2</v>
      </c>
      <c r="N85" s="113"/>
    </row>
    <row r="86" spans="1:16" ht="15.75" thickBot="1" x14ac:dyDescent="0.3">
      <c r="A86" s="3">
        <f t="shared" si="30"/>
        <v>12</v>
      </c>
      <c r="B86" s="12" t="s">
        <v>74</v>
      </c>
      <c r="C86" s="8">
        <f t="shared" si="27"/>
        <v>14</v>
      </c>
      <c r="D86" s="15">
        <f t="shared" si="28"/>
        <v>22</v>
      </c>
      <c r="E86" s="5">
        <v>4</v>
      </c>
      <c r="F86" s="5">
        <v>4</v>
      </c>
      <c r="G86" s="5">
        <v>14</v>
      </c>
      <c r="H86" s="5">
        <v>28</v>
      </c>
      <c r="I86" s="5">
        <v>66</v>
      </c>
      <c r="J86" s="5">
        <f t="shared" si="29"/>
        <v>-38</v>
      </c>
      <c r="K86" s="6">
        <v>2</v>
      </c>
      <c r="L86" s="6"/>
      <c r="M86" s="7">
        <v>4</v>
      </c>
      <c r="N86" s="44"/>
      <c r="O86" s="34"/>
      <c r="P86" s="34"/>
    </row>
    <row r="87" spans="1:16" ht="15.75" thickBot="1" x14ac:dyDescent="0.3">
      <c r="N87" s="34"/>
      <c r="O87" s="34"/>
      <c r="P87" s="34"/>
    </row>
    <row r="88" spans="1:16" ht="20.25" thickBot="1" x14ac:dyDescent="0.35">
      <c r="B88" s="146" t="s">
        <v>20</v>
      </c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8"/>
      <c r="N88" s="34"/>
      <c r="O88" s="34"/>
      <c r="P88" s="34"/>
    </row>
    <row r="89" spans="1:16" ht="15.75" thickBot="1" x14ac:dyDescent="0.3">
      <c r="B89" s="2" t="s">
        <v>0</v>
      </c>
      <c r="C89" s="2" t="s">
        <v>1</v>
      </c>
      <c r="D89" s="2" t="s">
        <v>31</v>
      </c>
      <c r="E89" s="2" t="s">
        <v>2</v>
      </c>
      <c r="F89" s="2" t="s">
        <v>3</v>
      </c>
      <c r="G89" s="2" t="s">
        <v>4</v>
      </c>
      <c r="H89" s="2" t="s">
        <v>5</v>
      </c>
      <c r="I89" s="2" t="s">
        <v>6</v>
      </c>
      <c r="J89" s="2" t="s">
        <v>7</v>
      </c>
      <c r="K89" s="2" t="s">
        <v>8</v>
      </c>
      <c r="L89" s="2" t="str">
        <f>L74</f>
        <v>Pén.+ -</v>
      </c>
      <c r="M89" s="2" t="str">
        <f>+M74</f>
        <v>Art.37</v>
      </c>
      <c r="N89" s="34"/>
      <c r="O89" s="34"/>
      <c r="P89" s="34"/>
    </row>
    <row r="90" spans="1:16" ht="15.75" thickBot="1" x14ac:dyDescent="0.3">
      <c r="A90" s="3">
        <v>1</v>
      </c>
      <c r="B90" s="30" t="s">
        <v>366</v>
      </c>
      <c r="C90" s="8">
        <f>E90*3+F90*1+G90*0-K90-L90</f>
        <v>51</v>
      </c>
      <c r="D90" s="15">
        <f>E90+F90+G90</f>
        <v>22</v>
      </c>
      <c r="E90" s="5">
        <v>15</v>
      </c>
      <c r="F90" s="5">
        <v>4</v>
      </c>
      <c r="G90" s="5">
        <v>3</v>
      </c>
      <c r="H90" s="5">
        <v>50</v>
      </c>
      <c r="I90" s="5">
        <v>22</v>
      </c>
      <c r="J90" s="5">
        <f>H90-I90</f>
        <v>28</v>
      </c>
      <c r="K90" s="6"/>
      <c r="L90" s="6">
        <v>-2</v>
      </c>
      <c r="M90" s="7">
        <v>2</v>
      </c>
      <c r="N90" s="44"/>
      <c r="O90" s="34"/>
      <c r="P90" s="34"/>
    </row>
    <row r="91" spans="1:16" ht="15.75" thickBot="1" x14ac:dyDescent="0.3">
      <c r="A91" s="3">
        <f>A90+1</f>
        <v>2</v>
      </c>
      <c r="B91" s="30" t="s">
        <v>29</v>
      </c>
      <c r="C91" s="8">
        <f t="shared" ref="C91:C101" si="33">E91*3+F91*1+G91*0-K91-L91</f>
        <v>51</v>
      </c>
      <c r="D91" s="15">
        <f t="shared" ref="D91:D101" si="34">E91+F91+G91</f>
        <v>22</v>
      </c>
      <c r="E91" s="5">
        <v>16</v>
      </c>
      <c r="F91" s="5">
        <v>3</v>
      </c>
      <c r="G91" s="5">
        <v>3</v>
      </c>
      <c r="H91" s="5">
        <v>63</v>
      </c>
      <c r="I91" s="5">
        <v>25</v>
      </c>
      <c r="J91" s="5">
        <f t="shared" ref="J91:J101" si="35">H91-I91</f>
        <v>38</v>
      </c>
      <c r="K91" s="6"/>
      <c r="L91" s="6"/>
      <c r="M91" s="7">
        <v>1</v>
      </c>
      <c r="N91" s="44"/>
      <c r="O91" s="34"/>
      <c r="P91" s="34"/>
    </row>
    <row r="92" spans="1:16" ht="15.75" thickBot="1" x14ac:dyDescent="0.3">
      <c r="A92" s="3">
        <f t="shared" ref="A92:A101" si="36">A91+1</f>
        <v>3</v>
      </c>
      <c r="B92" s="4" t="s">
        <v>217</v>
      </c>
      <c r="C92" s="8">
        <f t="shared" si="33"/>
        <v>49</v>
      </c>
      <c r="D92" s="15">
        <f t="shared" si="34"/>
        <v>22</v>
      </c>
      <c r="E92" s="5">
        <v>16</v>
      </c>
      <c r="F92" s="5">
        <v>1</v>
      </c>
      <c r="G92" s="5">
        <v>5</v>
      </c>
      <c r="H92" s="5">
        <v>70</v>
      </c>
      <c r="I92" s="5">
        <v>26</v>
      </c>
      <c r="J92" s="5">
        <f t="shared" si="35"/>
        <v>44</v>
      </c>
      <c r="K92" s="6"/>
      <c r="L92" s="6"/>
      <c r="M92" s="7"/>
      <c r="N92" s="136" t="s">
        <v>396</v>
      </c>
      <c r="O92" s="125"/>
      <c r="P92" s="125"/>
    </row>
    <row r="93" spans="1:16" ht="15.75" thickBot="1" x14ac:dyDescent="0.3">
      <c r="A93" s="3">
        <f t="shared" si="36"/>
        <v>4</v>
      </c>
      <c r="B93" s="4" t="s">
        <v>109</v>
      </c>
      <c r="C93" s="8">
        <f t="shared" si="33"/>
        <v>35</v>
      </c>
      <c r="D93" s="15">
        <f t="shared" si="34"/>
        <v>22</v>
      </c>
      <c r="E93" s="5">
        <v>10</v>
      </c>
      <c r="F93" s="5">
        <v>5</v>
      </c>
      <c r="G93" s="5">
        <v>7</v>
      </c>
      <c r="H93" s="5">
        <v>41</v>
      </c>
      <c r="I93" s="5">
        <v>37</v>
      </c>
      <c r="J93" s="5">
        <f t="shared" si="35"/>
        <v>4</v>
      </c>
      <c r="K93" s="6"/>
      <c r="L93" s="6"/>
      <c r="M93" s="7">
        <v>2</v>
      </c>
      <c r="N93" s="44"/>
      <c r="O93" s="34"/>
      <c r="P93" s="34"/>
    </row>
    <row r="94" spans="1:16" ht="15.75" thickBot="1" x14ac:dyDescent="0.3">
      <c r="A94" s="3">
        <f t="shared" si="36"/>
        <v>5</v>
      </c>
      <c r="B94" s="4" t="s">
        <v>65</v>
      </c>
      <c r="C94" s="8">
        <f t="shared" si="33"/>
        <v>28</v>
      </c>
      <c r="D94" s="15">
        <f t="shared" si="34"/>
        <v>22</v>
      </c>
      <c r="E94" s="5">
        <v>8</v>
      </c>
      <c r="F94" s="5">
        <v>4</v>
      </c>
      <c r="G94" s="5">
        <v>10</v>
      </c>
      <c r="H94" s="5">
        <v>43</v>
      </c>
      <c r="I94" s="5">
        <v>34</v>
      </c>
      <c r="J94" s="5">
        <f t="shared" si="35"/>
        <v>9</v>
      </c>
      <c r="K94" s="6"/>
      <c r="L94" s="6"/>
      <c r="M94" s="7">
        <v>1</v>
      </c>
      <c r="N94" s="44"/>
      <c r="O94" s="34"/>
      <c r="P94" s="34"/>
    </row>
    <row r="95" spans="1:16" ht="15.75" thickBot="1" x14ac:dyDescent="0.3">
      <c r="A95" s="3">
        <f t="shared" si="36"/>
        <v>6</v>
      </c>
      <c r="B95" s="4" t="s">
        <v>228</v>
      </c>
      <c r="C95" s="8">
        <f t="shared" si="33"/>
        <v>26</v>
      </c>
      <c r="D95" s="15">
        <f t="shared" si="34"/>
        <v>22</v>
      </c>
      <c r="E95" s="5">
        <v>7</v>
      </c>
      <c r="F95" s="5">
        <v>5</v>
      </c>
      <c r="G95" s="5">
        <v>10</v>
      </c>
      <c r="H95" s="5">
        <v>31</v>
      </c>
      <c r="I95" s="5">
        <v>47</v>
      </c>
      <c r="J95" s="5">
        <f t="shared" si="35"/>
        <v>-16</v>
      </c>
      <c r="K95" s="6"/>
      <c r="L95" s="6"/>
      <c r="M95" s="7"/>
      <c r="N95" s="44"/>
      <c r="O95" s="34"/>
      <c r="P95" s="34"/>
    </row>
    <row r="96" spans="1:16" ht="15.75" thickBot="1" x14ac:dyDescent="0.3">
      <c r="A96" s="3">
        <f t="shared" si="36"/>
        <v>7</v>
      </c>
      <c r="B96" s="4" t="s">
        <v>77</v>
      </c>
      <c r="C96" s="8">
        <f t="shared" si="33"/>
        <v>25</v>
      </c>
      <c r="D96" s="15">
        <f t="shared" si="34"/>
        <v>22</v>
      </c>
      <c r="E96" s="5">
        <v>7</v>
      </c>
      <c r="F96" s="5">
        <v>4</v>
      </c>
      <c r="G96" s="5">
        <v>11</v>
      </c>
      <c r="H96" s="5">
        <v>47</v>
      </c>
      <c r="I96" s="5">
        <v>55</v>
      </c>
      <c r="J96" s="5">
        <f t="shared" si="35"/>
        <v>-8</v>
      </c>
      <c r="K96" s="6"/>
      <c r="L96" s="6"/>
      <c r="M96" s="7">
        <v>2</v>
      </c>
      <c r="N96" s="44"/>
      <c r="O96" s="34"/>
      <c r="P96" s="34"/>
    </row>
    <row r="97" spans="1:16" ht="15.75" thickBot="1" x14ac:dyDescent="0.3">
      <c r="A97" s="3">
        <f t="shared" si="36"/>
        <v>8</v>
      </c>
      <c r="B97" s="17" t="s">
        <v>69</v>
      </c>
      <c r="C97" s="8">
        <f t="shared" si="33"/>
        <v>24</v>
      </c>
      <c r="D97" s="15">
        <f t="shared" si="34"/>
        <v>22</v>
      </c>
      <c r="E97" s="5">
        <v>6</v>
      </c>
      <c r="F97" s="5">
        <v>6</v>
      </c>
      <c r="G97" s="5">
        <v>10</v>
      </c>
      <c r="H97" s="5">
        <v>39</v>
      </c>
      <c r="I97" s="5">
        <v>43</v>
      </c>
      <c r="J97" s="5">
        <f t="shared" si="35"/>
        <v>-4</v>
      </c>
      <c r="K97" s="6"/>
      <c r="L97" s="6"/>
      <c r="M97" s="7">
        <v>1</v>
      </c>
      <c r="N97" s="44"/>
      <c r="O97" s="34"/>
      <c r="P97" s="34"/>
    </row>
    <row r="98" spans="1:16" ht="15.75" thickBot="1" x14ac:dyDescent="0.3">
      <c r="A98" s="3">
        <f t="shared" si="36"/>
        <v>9</v>
      </c>
      <c r="B98" s="17" t="s">
        <v>108</v>
      </c>
      <c r="C98" s="8">
        <f t="shared" si="33"/>
        <v>23</v>
      </c>
      <c r="D98" s="15">
        <f t="shared" si="34"/>
        <v>22</v>
      </c>
      <c r="E98" s="5">
        <v>5</v>
      </c>
      <c r="F98" s="5">
        <v>8</v>
      </c>
      <c r="G98" s="5">
        <v>9</v>
      </c>
      <c r="H98" s="5">
        <v>33</v>
      </c>
      <c r="I98" s="5">
        <v>36</v>
      </c>
      <c r="J98" s="5">
        <f t="shared" si="35"/>
        <v>-3</v>
      </c>
      <c r="K98" s="6"/>
      <c r="L98" s="6"/>
      <c r="M98" s="7"/>
      <c r="N98" s="10"/>
    </row>
    <row r="99" spans="1:16" ht="15.75" thickBot="1" x14ac:dyDescent="0.3">
      <c r="A99" s="3">
        <f t="shared" si="36"/>
        <v>10</v>
      </c>
      <c r="B99" s="17" t="s">
        <v>397</v>
      </c>
      <c r="C99" s="8">
        <f t="shared" si="33"/>
        <v>22</v>
      </c>
      <c r="D99" s="15">
        <f t="shared" si="34"/>
        <v>22</v>
      </c>
      <c r="E99" s="5">
        <v>6</v>
      </c>
      <c r="F99" s="5">
        <v>5</v>
      </c>
      <c r="G99" s="5">
        <v>11</v>
      </c>
      <c r="H99" s="5">
        <v>34</v>
      </c>
      <c r="I99" s="5">
        <v>44</v>
      </c>
      <c r="J99" s="5">
        <f t="shared" si="35"/>
        <v>-10</v>
      </c>
      <c r="K99" s="6"/>
      <c r="L99" s="6">
        <v>1</v>
      </c>
      <c r="M99" s="7">
        <v>4</v>
      </c>
      <c r="N99" s="10"/>
    </row>
    <row r="100" spans="1:16" ht="15.75" thickBot="1" x14ac:dyDescent="0.3">
      <c r="A100" s="3">
        <f t="shared" si="36"/>
        <v>11</v>
      </c>
      <c r="B100" s="17" t="s">
        <v>52</v>
      </c>
      <c r="C100" s="8">
        <f t="shared" si="33"/>
        <v>20</v>
      </c>
      <c r="D100" s="15">
        <f t="shared" si="34"/>
        <v>22</v>
      </c>
      <c r="E100" s="5">
        <v>6</v>
      </c>
      <c r="F100" s="5">
        <v>2</v>
      </c>
      <c r="G100" s="5">
        <v>14</v>
      </c>
      <c r="H100" s="5">
        <v>28</v>
      </c>
      <c r="I100" s="5">
        <v>71</v>
      </c>
      <c r="J100" s="5">
        <f t="shared" si="35"/>
        <v>-43</v>
      </c>
      <c r="K100" s="6"/>
      <c r="L100" s="6"/>
      <c r="M100" s="7">
        <v>4</v>
      </c>
      <c r="N100" s="131" t="s">
        <v>481</v>
      </c>
      <c r="O100" s="125"/>
      <c r="P100" s="125"/>
    </row>
    <row r="101" spans="1:16" ht="15.75" thickBot="1" x14ac:dyDescent="0.3">
      <c r="A101" s="3">
        <f t="shared" si="36"/>
        <v>12</v>
      </c>
      <c r="B101" s="12" t="s">
        <v>67</v>
      </c>
      <c r="C101" s="8">
        <f t="shared" si="33"/>
        <v>15</v>
      </c>
      <c r="D101" s="15">
        <f t="shared" si="34"/>
        <v>22</v>
      </c>
      <c r="E101" s="5">
        <v>4</v>
      </c>
      <c r="F101" s="5">
        <v>4</v>
      </c>
      <c r="G101" s="5">
        <v>14</v>
      </c>
      <c r="H101" s="5">
        <v>19</v>
      </c>
      <c r="I101" s="5">
        <v>58</v>
      </c>
      <c r="J101" s="5">
        <f t="shared" si="35"/>
        <v>-39</v>
      </c>
      <c r="K101" s="6">
        <v>1</v>
      </c>
      <c r="L101" s="6"/>
      <c r="M101" s="7"/>
      <c r="N101" s="136" t="s">
        <v>479</v>
      </c>
      <c r="O101" s="125"/>
      <c r="P101" s="125"/>
    </row>
    <row r="102" spans="1:16" ht="15.75" thickBot="1" x14ac:dyDescent="0.3"/>
    <row r="103" spans="1:16" ht="20.25" thickBot="1" x14ac:dyDescent="0.35">
      <c r="B103" s="146" t="s">
        <v>18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8"/>
    </row>
    <row r="104" spans="1:16" ht="15.75" thickBot="1" x14ac:dyDescent="0.3">
      <c r="B104" s="2" t="s">
        <v>0</v>
      </c>
      <c r="C104" s="2" t="s">
        <v>1</v>
      </c>
      <c r="D104" s="2" t="s">
        <v>31</v>
      </c>
      <c r="E104" s="2" t="s">
        <v>2</v>
      </c>
      <c r="F104" s="2" t="s">
        <v>3</v>
      </c>
      <c r="G104" s="2" t="s">
        <v>4</v>
      </c>
      <c r="H104" s="2" t="s">
        <v>5</v>
      </c>
      <c r="I104" s="2" t="s">
        <v>6</v>
      </c>
      <c r="J104" s="2" t="s">
        <v>7</v>
      </c>
      <c r="K104" s="2" t="s">
        <v>8</v>
      </c>
      <c r="L104" s="2" t="str">
        <f>L89</f>
        <v>Pén.+ -</v>
      </c>
      <c r="M104" s="2" t="str">
        <f>+M89</f>
        <v>Art.37</v>
      </c>
    </row>
    <row r="105" spans="1:16" ht="15.75" thickBot="1" x14ac:dyDescent="0.3">
      <c r="A105" s="3">
        <v>1</v>
      </c>
      <c r="B105" s="30" t="s">
        <v>223</v>
      </c>
      <c r="C105" s="8">
        <f>E105*3+F105*1+G105*0-K105-L105</f>
        <v>61</v>
      </c>
      <c r="D105" s="15">
        <f>E105+F105+G105</f>
        <v>22</v>
      </c>
      <c r="E105" s="5">
        <v>20</v>
      </c>
      <c r="F105" s="5">
        <v>1</v>
      </c>
      <c r="G105" s="5">
        <v>1</v>
      </c>
      <c r="H105" s="5">
        <v>97</v>
      </c>
      <c r="I105" s="5">
        <v>14</v>
      </c>
      <c r="J105" s="5">
        <f>H105-I105</f>
        <v>83</v>
      </c>
      <c r="K105" s="6"/>
      <c r="L105" s="6"/>
      <c r="M105" s="7">
        <v>1</v>
      </c>
    </row>
    <row r="106" spans="1:16" ht="15.75" thickBot="1" x14ac:dyDescent="0.3">
      <c r="A106" s="3">
        <f>A105+1</f>
        <v>2</v>
      </c>
      <c r="B106" s="30" t="s">
        <v>25</v>
      </c>
      <c r="C106" s="8">
        <f t="shared" ref="C106:C116" si="37">E106*3+F106*1+G106*0-K106-L106</f>
        <v>55</v>
      </c>
      <c r="D106" s="15">
        <f t="shared" ref="D106:D116" si="38">E106+F106+G106</f>
        <v>22</v>
      </c>
      <c r="E106" s="5">
        <v>17</v>
      </c>
      <c r="F106" s="5">
        <v>4</v>
      </c>
      <c r="G106" s="5">
        <v>1</v>
      </c>
      <c r="H106" s="5">
        <v>58</v>
      </c>
      <c r="I106" s="5">
        <v>14</v>
      </c>
      <c r="J106" s="5">
        <f t="shared" ref="J106:J116" si="39">H106-I106</f>
        <v>44</v>
      </c>
      <c r="K106" s="6"/>
      <c r="L106" s="6"/>
      <c r="M106" s="7"/>
    </row>
    <row r="107" spans="1:16" ht="15.75" thickBot="1" x14ac:dyDescent="0.3">
      <c r="A107" s="3">
        <f t="shared" ref="A107:A116" si="40">A106+1</f>
        <v>3</v>
      </c>
      <c r="B107" s="4" t="s">
        <v>173</v>
      </c>
      <c r="C107" s="8">
        <f t="shared" si="37"/>
        <v>40</v>
      </c>
      <c r="D107" s="15">
        <f t="shared" si="38"/>
        <v>22</v>
      </c>
      <c r="E107" s="5">
        <v>13</v>
      </c>
      <c r="F107" s="5">
        <v>1</v>
      </c>
      <c r="G107" s="5">
        <v>8</v>
      </c>
      <c r="H107" s="5">
        <v>49</v>
      </c>
      <c r="I107" s="5">
        <v>45</v>
      </c>
      <c r="J107" s="5">
        <f t="shared" si="39"/>
        <v>4</v>
      </c>
      <c r="K107" s="6"/>
      <c r="L107" s="6"/>
      <c r="M107" s="7">
        <v>4</v>
      </c>
    </row>
    <row r="108" spans="1:16" ht="15.75" thickBot="1" x14ac:dyDescent="0.3">
      <c r="A108" s="3">
        <f t="shared" si="40"/>
        <v>4</v>
      </c>
      <c r="B108" s="4" t="s">
        <v>172</v>
      </c>
      <c r="C108" s="8">
        <f t="shared" si="37"/>
        <v>35</v>
      </c>
      <c r="D108" s="15">
        <f t="shared" si="38"/>
        <v>22</v>
      </c>
      <c r="E108" s="5">
        <v>10</v>
      </c>
      <c r="F108" s="5">
        <v>5</v>
      </c>
      <c r="G108" s="5">
        <v>7</v>
      </c>
      <c r="H108" s="5">
        <v>47</v>
      </c>
      <c r="I108" s="5">
        <v>45</v>
      </c>
      <c r="J108" s="5">
        <f t="shared" si="39"/>
        <v>2</v>
      </c>
      <c r="K108" s="6"/>
      <c r="L108" s="6"/>
      <c r="M108" s="7">
        <v>4</v>
      </c>
    </row>
    <row r="109" spans="1:16" ht="15.75" thickBot="1" x14ac:dyDescent="0.3">
      <c r="A109" s="3">
        <f t="shared" si="40"/>
        <v>5</v>
      </c>
      <c r="B109" s="4" t="s">
        <v>53</v>
      </c>
      <c r="C109" s="8">
        <f t="shared" si="37"/>
        <v>35</v>
      </c>
      <c r="D109" s="15">
        <f t="shared" si="38"/>
        <v>22</v>
      </c>
      <c r="E109" s="5">
        <v>9</v>
      </c>
      <c r="F109" s="5">
        <v>8</v>
      </c>
      <c r="G109" s="5">
        <v>5</v>
      </c>
      <c r="H109" s="5">
        <v>52</v>
      </c>
      <c r="I109" s="5">
        <v>30</v>
      </c>
      <c r="J109" s="5">
        <f t="shared" si="39"/>
        <v>22</v>
      </c>
      <c r="K109" s="6"/>
      <c r="L109" s="6"/>
      <c r="M109" s="7">
        <v>4</v>
      </c>
    </row>
    <row r="110" spans="1:16" ht="15.75" thickBot="1" x14ac:dyDescent="0.3">
      <c r="A110" s="3">
        <f t="shared" si="40"/>
        <v>6</v>
      </c>
      <c r="B110" s="4" t="s">
        <v>398</v>
      </c>
      <c r="C110" s="8">
        <f t="shared" si="37"/>
        <v>34</v>
      </c>
      <c r="D110" s="15">
        <f t="shared" si="38"/>
        <v>22</v>
      </c>
      <c r="E110" s="5">
        <v>10</v>
      </c>
      <c r="F110" s="5">
        <v>4</v>
      </c>
      <c r="G110" s="5">
        <v>8</v>
      </c>
      <c r="H110" s="5">
        <v>39</v>
      </c>
      <c r="I110" s="5">
        <v>33</v>
      </c>
      <c r="J110" s="5">
        <f t="shared" si="39"/>
        <v>6</v>
      </c>
      <c r="K110" s="6"/>
      <c r="L110" s="6"/>
      <c r="M110" s="7">
        <v>1</v>
      </c>
    </row>
    <row r="111" spans="1:16" ht="15.75" thickBot="1" x14ac:dyDescent="0.3">
      <c r="A111" s="3">
        <f t="shared" si="40"/>
        <v>7</v>
      </c>
      <c r="B111" s="4" t="s">
        <v>225</v>
      </c>
      <c r="C111" s="8">
        <f t="shared" si="37"/>
        <v>29</v>
      </c>
      <c r="D111" s="15">
        <f t="shared" si="38"/>
        <v>22</v>
      </c>
      <c r="E111" s="5">
        <v>8</v>
      </c>
      <c r="F111" s="5">
        <v>5</v>
      </c>
      <c r="G111" s="5">
        <v>9</v>
      </c>
      <c r="H111" s="5">
        <v>31</v>
      </c>
      <c r="I111" s="5">
        <v>40</v>
      </c>
      <c r="J111" s="5">
        <f t="shared" si="39"/>
        <v>-9</v>
      </c>
      <c r="K111" s="6"/>
      <c r="L111" s="6"/>
      <c r="M111" s="7">
        <v>7</v>
      </c>
    </row>
    <row r="112" spans="1:16" ht="15.75" thickBot="1" x14ac:dyDescent="0.3">
      <c r="A112" s="3">
        <f t="shared" si="40"/>
        <v>8</v>
      </c>
      <c r="B112" s="17" t="s">
        <v>84</v>
      </c>
      <c r="C112" s="8">
        <f t="shared" si="37"/>
        <v>26</v>
      </c>
      <c r="D112" s="15">
        <f t="shared" si="38"/>
        <v>22</v>
      </c>
      <c r="E112" s="5">
        <v>8</v>
      </c>
      <c r="F112" s="5">
        <v>2</v>
      </c>
      <c r="G112" s="5">
        <v>12</v>
      </c>
      <c r="H112" s="15">
        <v>32</v>
      </c>
      <c r="I112" s="15">
        <v>42</v>
      </c>
      <c r="J112" s="5">
        <f t="shared" si="39"/>
        <v>-10</v>
      </c>
      <c r="K112" s="6"/>
      <c r="L112" s="6"/>
      <c r="M112" s="7">
        <v>4</v>
      </c>
    </row>
    <row r="113" spans="1:16" ht="15.75" thickBot="1" x14ac:dyDescent="0.3">
      <c r="A113" s="3">
        <f t="shared" si="40"/>
        <v>9</v>
      </c>
      <c r="B113" s="17" t="s">
        <v>399</v>
      </c>
      <c r="C113" s="8">
        <f t="shared" si="37"/>
        <v>20</v>
      </c>
      <c r="D113" s="15">
        <f t="shared" si="38"/>
        <v>22</v>
      </c>
      <c r="E113" s="5">
        <v>6</v>
      </c>
      <c r="F113" s="5">
        <v>2</v>
      </c>
      <c r="G113" s="5">
        <v>14</v>
      </c>
      <c r="H113" s="15">
        <v>30</v>
      </c>
      <c r="I113" s="15">
        <v>41</v>
      </c>
      <c r="J113" s="5">
        <f t="shared" si="39"/>
        <v>-11</v>
      </c>
      <c r="K113" s="6"/>
      <c r="L113" s="6"/>
      <c r="M113" s="7">
        <v>4</v>
      </c>
    </row>
    <row r="114" spans="1:16" ht="15.75" thickBot="1" x14ac:dyDescent="0.3">
      <c r="A114" s="3">
        <f t="shared" si="40"/>
        <v>10</v>
      </c>
      <c r="B114" s="17" t="s">
        <v>117</v>
      </c>
      <c r="C114" s="8">
        <f t="shared" si="37"/>
        <v>17</v>
      </c>
      <c r="D114" s="15">
        <f t="shared" si="38"/>
        <v>22</v>
      </c>
      <c r="E114" s="5">
        <v>5</v>
      </c>
      <c r="F114" s="5">
        <v>2</v>
      </c>
      <c r="G114" s="5">
        <v>15</v>
      </c>
      <c r="H114" s="5">
        <v>26</v>
      </c>
      <c r="I114" s="5">
        <v>70</v>
      </c>
      <c r="J114" s="5">
        <f t="shared" si="39"/>
        <v>-44</v>
      </c>
      <c r="K114" s="6"/>
      <c r="L114" s="6"/>
      <c r="M114" s="7">
        <v>4</v>
      </c>
      <c r="N114" s="83"/>
    </row>
    <row r="115" spans="1:16" ht="15.75" thickBot="1" x14ac:dyDescent="0.3">
      <c r="A115" s="3">
        <f t="shared" si="40"/>
        <v>11</v>
      </c>
      <c r="B115" s="12" t="s">
        <v>400</v>
      </c>
      <c r="C115" s="8">
        <f t="shared" si="37"/>
        <v>17</v>
      </c>
      <c r="D115" s="15">
        <f t="shared" si="38"/>
        <v>22</v>
      </c>
      <c r="E115" s="5">
        <v>4</v>
      </c>
      <c r="F115" s="5">
        <v>5</v>
      </c>
      <c r="G115" s="5">
        <v>13</v>
      </c>
      <c r="H115" s="5">
        <v>31</v>
      </c>
      <c r="I115" s="5">
        <v>53</v>
      </c>
      <c r="J115" s="5">
        <f t="shared" si="39"/>
        <v>-22</v>
      </c>
      <c r="K115" s="6"/>
      <c r="L115" s="6"/>
      <c r="M115" s="7">
        <v>11</v>
      </c>
    </row>
    <row r="116" spans="1:16" ht="15.75" thickBot="1" x14ac:dyDescent="0.3">
      <c r="A116" s="3">
        <f t="shared" si="40"/>
        <v>12</v>
      </c>
      <c r="B116" s="12" t="s">
        <v>401</v>
      </c>
      <c r="C116" s="8">
        <f t="shared" si="37"/>
        <v>6</v>
      </c>
      <c r="D116" s="15">
        <f t="shared" si="38"/>
        <v>22</v>
      </c>
      <c r="E116" s="5">
        <v>1</v>
      </c>
      <c r="F116" s="5">
        <v>3</v>
      </c>
      <c r="G116" s="5">
        <v>18</v>
      </c>
      <c r="H116" s="5">
        <v>12</v>
      </c>
      <c r="I116" s="5">
        <v>77</v>
      </c>
      <c r="J116" s="5">
        <f t="shared" si="39"/>
        <v>-65</v>
      </c>
      <c r="K116" s="6"/>
      <c r="L116" s="6"/>
      <c r="M116" s="7"/>
    </row>
    <row r="117" spans="1:16" ht="15.75" thickBot="1" x14ac:dyDescent="0.3"/>
    <row r="118" spans="1:16" ht="20.25" thickBot="1" x14ac:dyDescent="0.35">
      <c r="B118" s="146" t="s">
        <v>21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8"/>
    </row>
    <row r="119" spans="1:16" ht="15.75" thickBot="1" x14ac:dyDescent="0.3">
      <c r="B119" s="2" t="s">
        <v>0</v>
      </c>
      <c r="C119" s="2" t="s">
        <v>1</v>
      </c>
      <c r="D119" s="2" t="s">
        <v>31</v>
      </c>
      <c r="E119" s="2" t="s">
        <v>2</v>
      </c>
      <c r="F119" s="2" t="s">
        <v>3</v>
      </c>
      <c r="G119" s="2" t="s">
        <v>4</v>
      </c>
      <c r="H119" s="2" t="s">
        <v>5</v>
      </c>
      <c r="I119" s="2" t="s">
        <v>6</v>
      </c>
      <c r="J119" s="2" t="s">
        <v>7</v>
      </c>
      <c r="K119" s="2" t="s">
        <v>8</v>
      </c>
      <c r="L119" s="2" t="str">
        <f>L104</f>
        <v>Pén.+ -</v>
      </c>
      <c r="M119" s="2" t="str">
        <f>+M104</f>
        <v>Art.37</v>
      </c>
    </row>
    <row r="120" spans="1:16" ht="15.75" thickBot="1" x14ac:dyDescent="0.3">
      <c r="A120" s="3">
        <v>1</v>
      </c>
      <c r="B120" s="30" t="s">
        <v>367</v>
      </c>
      <c r="C120" s="8">
        <f>E120*3+F120*1+G120*0-K120-L120</f>
        <v>51</v>
      </c>
      <c r="D120" s="15">
        <f>E120+F120+G120</f>
        <v>22</v>
      </c>
      <c r="E120" s="5">
        <v>16</v>
      </c>
      <c r="F120" s="5">
        <v>3</v>
      </c>
      <c r="G120" s="5">
        <v>3</v>
      </c>
      <c r="H120" s="5">
        <v>79</v>
      </c>
      <c r="I120" s="5">
        <v>25</v>
      </c>
      <c r="J120" s="5">
        <f>H120-I120</f>
        <v>54</v>
      </c>
      <c r="K120" s="6"/>
      <c r="L120" s="6"/>
      <c r="M120" s="7"/>
    </row>
    <row r="121" spans="1:16" ht="15.75" thickBot="1" x14ac:dyDescent="0.3">
      <c r="A121" s="3">
        <f>A120+1</f>
        <v>2</v>
      </c>
      <c r="B121" s="30" t="s">
        <v>71</v>
      </c>
      <c r="C121" s="8">
        <f t="shared" ref="C121:C131" si="41">E121*3+F121*1+G121*0-K121-L121</f>
        <v>44</v>
      </c>
      <c r="D121" s="15">
        <f t="shared" ref="D121:D131" si="42">E121+F121+G121</f>
        <v>22</v>
      </c>
      <c r="E121" s="5">
        <v>13</v>
      </c>
      <c r="F121" s="5">
        <v>5</v>
      </c>
      <c r="G121" s="5">
        <v>4</v>
      </c>
      <c r="H121" s="5">
        <v>71</v>
      </c>
      <c r="I121" s="5">
        <v>37</v>
      </c>
      <c r="J121" s="5">
        <f t="shared" ref="J121:J125" si="43">H121-I121</f>
        <v>34</v>
      </c>
      <c r="K121" s="6"/>
      <c r="L121" s="6"/>
      <c r="M121" s="7"/>
    </row>
    <row r="122" spans="1:16" ht="15.75" thickBot="1" x14ac:dyDescent="0.3">
      <c r="A122" s="3">
        <f t="shared" ref="A122:A131" si="44">A121+1</f>
        <v>3</v>
      </c>
      <c r="B122" s="4" t="s">
        <v>402</v>
      </c>
      <c r="C122" s="8">
        <f t="shared" si="41"/>
        <v>40</v>
      </c>
      <c r="D122" s="15">
        <f t="shared" si="42"/>
        <v>22</v>
      </c>
      <c r="E122" s="5">
        <v>11</v>
      </c>
      <c r="F122" s="5">
        <v>7</v>
      </c>
      <c r="G122" s="5">
        <v>4</v>
      </c>
      <c r="H122" s="5">
        <v>84</v>
      </c>
      <c r="I122" s="5">
        <v>43</v>
      </c>
      <c r="J122" s="5">
        <f t="shared" si="43"/>
        <v>41</v>
      </c>
      <c r="K122" s="6"/>
      <c r="L122" s="6"/>
      <c r="M122" s="7">
        <v>1</v>
      </c>
    </row>
    <row r="123" spans="1:16" ht="15.75" thickBot="1" x14ac:dyDescent="0.3">
      <c r="A123" s="3">
        <f t="shared" si="44"/>
        <v>4</v>
      </c>
      <c r="B123" s="4" t="s">
        <v>72</v>
      </c>
      <c r="C123" s="8">
        <f t="shared" si="41"/>
        <v>38</v>
      </c>
      <c r="D123" s="15">
        <f t="shared" si="42"/>
        <v>22</v>
      </c>
      <c r="E123" s="5">
        <v>11</v>
      </c>
      <c r="F123" s="5">
        <v>5</v>
      </c>
      <c r="G123" s="5">
        <v>6</v>
      </c>
      <c r="H123" s="5">
        <v>59</v>
      </c>
      <c r="I123" s="5">
        <v>28</v>
      </c>
      <c r="J123" s="5">
        <f t="shared" si="43"/>
        <v>31</v>
      </c>
      <c r="K123" s="6"/>
      <c r="L123" s="6"/>
      <c r="M123" s="7"/>
    </row>
    <row r="124" spans="1:16" ht="15.75" thickBot="1" x14ac:dyDescent="0.3">
      <c r="A124" s="3">
        <f t="shared" si="44"/>
        <v>5</v>
      </c>
      <c r="B124" s="4" t="s">
        <v>44</v>
      </c>
      <c r="C124" s="8">
        <f t="shared" si="41"/>
        <v>36</v>
      </c>
      <c r="D124" s="15">
        <f t="shared" si="42"/>
        <v>22</v>
      </c>
      <c r="E124" s="5">
        <v>10</v>
      </c>
      <c r="F124" s="5">
        <v>6</v>
      </c>
      <c r="G124" s="5">
        <v>6</v>
      </c>
      <c r="H124" s="5">
        <v>62</v>
      </c>
      <c r="I124" s="5">
        <v>39</v>
      </c>
      <c r="J124" s="5">
        <f t="shared" si="43"/>
        <v>23</v>
      </c>
      <c r="K124" s="6"/>
      <c r="L124" s="6"/>
      <c r="M124" s="7">
        <v>3</v>
      </c>
    </row>
    <row r="125" spans="1:16" ht="15.75" thickBot="1" x14ac:dyDescent="0.3">
      <c r="A125" s="3">
        <f t="shared" si="44"/>
        <v>6</v>
      </c>
      <c r="B125" s="4" t="s">
        <v>403</v>
      </c>
      <c r="C125" s="8">
        <f t="shared" si="41"/>
        <v>30</v>
      </c>
      <c r="D125" s="15">
        <f t="shared" si="42"/>
        <v>22</v>
      </c>
      <c r="E125" s="5">
        <v>8</v>
      </c>
      <c r="F125" s="5">
        <v>6</v>
      </c>
      <c r="G125" s="5">
        <v>8</v>
      </c>
      <c r="H125" s="5">
        <v>51</v>
      </c>
      <c r="I125" s="5">
        <v>43</v>
      </c>
      <c r="J125" s="5">
        <f t="shared" si="43"/>
        <v>8</v>
      </c>
      <c r="K125" s="6"/>
      <c r="L125" s="6"/>
      <c r="M125" s="7"/>
    </row>
    <row r="126" spans="1:16" ht="15.75" thickBot="1" x14ac:dyDescent="0.3">
      <c r="A126" s="3">
        <f t="shared" si="44"/>
        <v>7</v>
      </c>
      <c r="B126" s="17" t="s">
        <v>178</v>
      </c>
      <c r="C126" s="8">
        <f t="shared" si="41"/>
        <v>30</v>
      </c>
      <c r="D126" s="15">
        <f t="shared" ref="D126:D130" si="45">E126+F126+G126</f>
        <v>22</v>
      </c>
      <c r="E126" s="5">
        <v>8</v>
      </c>
      <c r="F126" s="5">
        <v>6</v>
      </c>
      <c r="G126" s="5">
        <v>8</v>
      </c>
      <c r="H126" s="5">
        <v>51</v>
      </c>
      <c r="I126" s="5">
        <v>42</v>
      </c>
      <c r="J126" s="5">
        <f t="shared" ref="J126:J131" si="46">H126-I126</f>
        <v>9</v>
      </c>
      <c r="K126" s="6"/>
      <c r="L126" s="6"/>
      <c r="M126" s="7"/>
      <c r="N126" s="23"/>
    </row>
    <row r="127" spans="1:16" ht="15.75" thickBot="1" x14ac:dyDescent="0.3">
      <c r="A127" s="3">
        <f t="shared" si="44"/>
        <v>8</v>
      </c>
      <c r="B127" s="12" t="s">
        <v>404</v>
      </c>
      <c r="C127" s="8">
        <f t="shared" si="41"/>
        <v>29</v>
      </c>
      <c r="D127" s="15">
        <f t="shared" si="45"/>
        <v>22</v>
      </c>
      <c r="E127" s="5">
        <v>8</v>
      </c>
      <c r="F127" s="5">
        <v>5</v>
      </c>
      <c r="G127" s="5">
        <v>9</v>
      </c>
      <c r="H127" s="5">
        <v>48</v>
      </c>
      <c r="I127" s="5">
        <v>57</v>
      </c>
      <c r="J127" s="5">
        <f t="shared" si="46"/>
        <v>-9</v>
      </c>
      <c r="K127" s="6"/>
      <c r="L127" s="6"/>
      <c r="M127" s="7"/>
      <c r="N127" s="131" t="s">
        <v>480</v>
      </c>
      <c r="O127" s="125"/>
      <c r="P127" s="125"/>
    </row>
    <row r="128" spans="1:16" ht="15.75" thickBot="1" x14ac:dyDescent="0.3">
      <c r="A128" s="3">
        <f t="shared" si="44"/>
        <v>9</v>
      </c>
      <c r="B128" s="17" t="s">
        <v>405</v>
      </c>
      <c r="C128" s="8">
        <f t="shared" si="41"/>
        <v>22</v>
      </c>
      <c r="D128" s="15">
        <f t="shared" si="45"/>
        <v>22</v>
      </c>
      <c r="E128" s="5">
        <v>5</v>
      </c>
      <c r="F128" s="5">
        <v>7</v>
      </c>
      <c r="G128" s="5">
        <v>10</v>
      </c>
      <c r="H128" s="5">
        <v>36</v>
      </c>
      <c r="I128" s="5">
        <v>52</v>
      </c>
      <c r="J128" s="5">
        <f t="shared" si="46"/>
        <v>-16</v>
      </c>
      <c r="K128" s="6"/>
      <c r="L128" s="6"/>
      <c r="M128" s="7"/>
    </row>
    <row r="129" spans="1:16" ht="15.75" thickBot="1" x14ac:dyDescent="0.3">
      <c r="A129" s="3">
        <f t="shared" si="44"/>
        <v>10</v>
      </c>
      <c r="B129" s="17" t="s">
        <v>406</v>
      </c>
      <c r="C129" s="8">
        <f t="shared" si="41"/>
        <v>21</v>
      </c>
      <c r="D129" s="15">
        <f t="shared" si="45"/>
        <v>22</v>
      </c>
      <c r="E129" s="5">
        <v>6</v>
      </c>
      <c r="F129" s="5">
        <v>3</v>
      </c>
      <c r="G129" s="5">
        <v>13</v>
      </c>
      <c r="H129" s="5">
        <v>52</v>
      </c>
      <c r="I129" s="5">
        <v>54</v>
      </c>
      <c r="J129" s="5">
        <f t="shared" si="46"/>
        <v>-2</v>
      </c>
      <c r="K129" s="6"/>
      <c r="L129" s="6"/>
      <c r="M129" s="7">
        <v>1</v>
      </c>
    </row>
    <row r="130" spans="1:16" ht="15.75" thickBot="1" x14ac:dyDescent="0.3">
      <c r="A130" s="3">
        <f t="shared" si="44"/>
        <v>11</v>
      </c>
      <c r="B130" s="17" t="s">
        <v>156</v>
      </c>
      <c r="C130" s="8">
        <f t="shared" si="41"/>
        <v>21</v>
      </c>
      <c r="D130" s="15">
        <f t="shared" si="45"/>
        <v>22</v>
      </c>
      <c r="E130" s="5">
        <v>5</v>
      </c>
      <c r="F130" s="5">
        <v>6</v>
      </c>
      <c r="G130" s="5">
        <v>11</v>
      </c>
      <c r="H130" s="5">
        <v>31</v>
      </c>
      <c r="I130" s="5">
        <v>51</v>
      </c>
      <c r="J130" s="5">
        <f t="shared" si="46"/>
        <v>-20</v>
      </c>
      <c r="K130" s="6"/>
      <c r="L130" s="6"/>
      <c r="M130" s="7"/>
      <c r="N130" s="131" t="s">
        <v>481</v>
      </c>
      <c r="O130" s="125"/>
      <c r="P130" s="125"/>
    </row>
    <row r="131" spans="1:16" ht="15.75" thickBot="1" x14ac:dyDescent="0.3">
      <c r="A131" s="3">
        <f t="shared" si="44"/>
        <v>12</v>
      </c>
      <c r="B131" s="12" t="s">
        <v>489</v>
      </c>
      <c r="C131" s="8">
        <f t="shared" si="41"/>
        <v>2</v>
      </c>
      <c r="D131" s="15">
        <f t="shared" si="42"/>
        <v>22</v>
      </c>
      <c r="E131" s="5">
        <v>1</v>
      </c>
      <c r="F131" s="5">
        <v>1</v>
      </c>
      <c r="G131" s="5">
        <v>20</v>
      </c>
      <c r="H131" s="5">
        <v>10</v>
      </c>
      <c r="I131" s="5">
        <v>163</v>
      </c>
      <c r="J131" s="5">
        <f t="shared" si="46"/>
        <v>-153</v>
      </c>
      <c r="K131" s="6">
        <v>2</v>
      </c>
      <c r="L131" s="6"/>
      <c r="M131" s="7"/>
      <c r="N131" s="22"/>
      <c r="O131" s="34"/>
    </row>
    <row r="132" spans="1:16" x14ac:dyDescent="0.25">
      <c r="M132" s="90"/>
    </row>
    <row r="134" spans="1:16" ht="27" customHeight="1" x14ac:dyDescent="0.35">
      <c r="A134" s="152" t="str">
        <f>+'DIVISION  3'!A103:N103</f>
        <v>Classement sous réserve de procédures en cours &amp; du statut de l'arbitrage &amp; article 37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</row>
    <row r="135" spans="1:16" ht="21" x14ac:dyDescent="0.35">
      <c r="A135" s="152" t="str">
        <f>'DIVISION 1'!A43:M43</f>
        <v>Montées ou descentes évolutives jusqu'à classement définitif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6" x14ac:dyDescent="0.25">
      <c r="B136" s="19"/>
    </row>
  </sheetData>
  <mergeCells count="13">
    <mergeCell ref="A135:M135"/>
    <mergeCell ref="O13:S13"/>
    <mergeCell ref="J2:M2"/>
    <mergeCell ref="A134:M134"/>
    <mergeCell ref="B118:M118"/>
    <mergeCell ref="B88:M88"/>
    <mergeCell ref="B103:M103"/>
    <mergeCell ref="B13:M13"/>
    <mergeCell ref="B28:M28"/>
    <mergeCell ref="B43:M43"/>
    <mergeCell ref="B58:M58"/>
    <mergeCell ref="B73:M73"/>
    <mergeCell ref="O21:S21"/>
  </mergeCells>
  <pageMargins left="0" right="0" top="0" bottom="0" header="0.31496062992125984" footer="0.31496062992125984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workbookViewId="0">
      <selection activeCell="O24" sqref="O24"/>
    </sheetView>
  </sheetViews>
  <sheetFormatPr baseColWidth="10" defaultRowHeight="15" x14ac:dyDescent="0.25"/>
  <cols>
    <col min="1" max="1" width="5.5703125" customWidth="1"/>
    <col min="2" max="2" width="30.7109375" customWidth="1"/>
    <col min="3" max="3" width="7.5703125" customWidth="1"/>
    <col min="4" max="5" width="4" customWidth="1"/>
    <col min="6" max="6" width="2.140625" customWidth="1"/>
    <col min="7" max="7" width="5.28515625" customWidth="1"/>
    <col min="8" max="8" width="30.7109375" customWidth="1"/>
    <col min="9" max="9" width="7.140625" customWidth="1"/>
    <col min="10" max="10" width="3" customWidth="1"/>
    <col min="11" max="11" width="9.140625" customWidth="1"/>
    <col min="12" max="12" width="4.140625" customWidth="1"/>
    <col min="13" max="13" width="2.140625" customWidth="1"/>
    <col min="14" max="14" width="5.5703125" customWidth="1"/>
    <col min="15" max="15" width="30.7109375" customWidth="1"/>
    <col min="16" max="16" width="7.7109375" customWidth="1"/>
    <col min="17" max="17" width="3.140625" customWidth="1"/>
    <col min="18" max="18" width="4.42578125" customWidth="1"/>
    <col min="19" max="19" width="2.140625" customWidth="1"/>
  </cols>
  <sheetData>
    <row r="1" spans="1:19" ht="32.25" x14ac:dyDescent="0.5">
      <c r="A1" s="167" t="s">
        <v>467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27.75" customHeight="1" x14ac:dyDescent="0.5">
      <c r="A2" s="168" t="s">
        <v>129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0.25" thickBot="1" x14ac:dyDescent="0.35">
      <c r="A3" s="24"/>
      <c r="B3" s="24"/>
      <c r="C3" s="24"/>
      <c r="D3" s="24"/>
      <c r="E3" s="24"/>
      <c r="F3" s="24"/>
    </row>
    <row r="4" spans="1:19" ht="15.75" thickBot="1" x14ac:dyDescent="0.3">
      <c r="A4" s="171" t="s">
        <v>473</v>
      </c>
      <c r="B4" s="172"/>
      <c r="C4" s="172"/>
      <c r="D4" s="172"/>
      <c r="E4" s="173"/>
      <c r="F4" s="28"/>
      <c r="G4" s="174" t="s">
        <v>474</v>
      </c>
      <c r="H4" s="175"/>
      <c r="I4" s="175"/>
      <c r="J4" s="175"/>
      <c r="K4" s="175"/>
      <c r="L4" s="176"/>
      <c r="M4" s="28"/>
      <c r="N4" s="177" t="s">
        <v>475</v>
      </c>
      <c r="O4" s="178"/>
      <c r="P4" s="178"/>
      <c r="Q4" s="178"/>
      <c r="R4" s="179"/>
      <c r="S4" s="28"/>
    </row>
    <row r="5" spans="1:19" x14ac:dyDescent="0.25">
      <c r="A5" s="18">
        <v>1</v>
      </c>
      <c r="B5" s="127" t="s">
        <v>301</v>
      </c>
      <c r="C5" s="130" t="s">
        <v>472</v>
      </c>
      <c r="D5" s="96" t="s">
        <v>119</v>
      </c>
      <c r="E5" s="18">
        <v>1</v>
      </c>
      <c r="F5" s="28"/>
      <c r="G5" s="25">
        <v>1</v>
      </c>
      <c r="H5" s="127" t="s">
        <v>220</v>
      </c>
      <c r="I5" s="130" t="s">
        <v>472</v>
      </c>
      <c r="J5" s="130" t="s">
        <v>119</v>
      </c>
      <c r="K5" s="18"/>
      <c r="L5" s="18">
        <v>1</v>
      </c>
      <c r="M5" s="28"/>
      <c r="N5" s="18">
        <v>1</v>
      </c>
      <c r="O5" s="127" t="s">
        <v>58</v>
      </c>
      <c r="P5" s="130" t="s">
        <v>472</v>
      </c>
      <c r="Q5" s="96" t="s">
        <v>119</v>
      </c>
      <c r="R5" s="18">
        <v>1</v>
      </c>
      <c r="S5" s="29"/>
    </row>
    <row r="6" spans="1:19" x14ac:dyDescent="0.25">
      <c r="A6" s="18">
        <f>+A5+1</f>
        <v>2</v>
      </c>
      <c r="B6" s="127" t="s">
        <v>302</v>
      </c>
      <c r="C6" s="130" t="s">
        <v>472</v>
      </c>
      <c r="D6" s="96" t="s">
        <v>119</v>
      </c>
      <c r="E6" s="18">
        <v>1</v>
      </c>
      <c r="F6" s="28"/>
      <c r="G6" s="18">
        <f>G5+1</f>
        <v>2</v>
      </c>
      <c r="H6" s="127" t="s">
        <v>380</v>
      </c>
      <c r="I6" s="130" t="s">
        <v>472</v>
      </c>
      <c r="J6" s="130" t="s">
        <v>119</v>
      </c>
      <c r="K6" s="18"/>
      <c r="L6" s="18">
        <v>1</v>
      </c>
      <c r="M6" s="28"/>
      <c r="N6" s="18">
        <f>+N5+1</f>
        <v>2</v>
      </c>
      <c r="O6" s="127" t="s">
        <v>59</v>
      </c>
      <c r="P6" s="130" t="s">
        <v>472</v>
      </c>
      <c r="Q6" s="96" t="s">
        <v>119</v>
      </c>
      <c r="R6" s="18">
        <v>1</v>
      </c>
      <c r="S6" s="29"/>
    </row>
    <row r="7" spans="1:19" x14ac:dyDescent="0.25">
      <c r="A7" s="18">
        <f t="shared" ref="A7:A17" si="0">+A6+1</f>
        <v>3</v>
      </c>
      <c r="B7" s="128" t="s">
        <v>312</v>
      </c>
      <c r="C7" s="129" t="s">
        <v>472</v>
      </c>
      <c r="D7" s="132" t="s">
        <v>120</v>
      </c>
      <c r="E7" s="18">
        <v>1</v>
      </c>
      <c r="F7" s="28"/>
      <c r="G7" s="18">
        <f t="shared" ref="G7:G63" si="1">G6+1</f>
        <v>3</v>
      </c>
      <c r="H7" s="127" t="s">
        <v>34</v>
      </c>
      <c r="I7" s="130" t="s">
        <v>472</v>
      </c>
      <c r="J7" s="130" t="s">
        <v>119</v>
      </c>
      <c r="K7" s="18"/>
      <c r="L7" s="18">
        <v>1</v>
      </c>
      <c r="M7" s="28"/>
      <c r="N7" s="18">
        <f t="shared" ref="N7:N22" si="2">+N6+1</f>
        <v>3</v>
      </c>
      <c r="O7" s="128" t="s">
        <v>369</v>
      </c>
      <c r="P7" s="129" t="s">
        <v>472</v>
      </c>
      <c r="Q7" s="132" t="s">
        <v>120</v>
      </c>
      <c r="R7" s="18">
        <v>1</v>
      </c>
      <c r="S7" s="29"/>
    </row>
    <row r="8" spans="1:19" x14ac:dyDescent="0.25">
      <c r="A8" s="18">
        <f t="shared" si="0"/>
        <v>4</v>
      </c>
      <c r="B8" s="128" t="s">
        <v>313</v>
      </c>
      <c r="C8" s="129" t="s">
        <v>472</v>
      </c>
      <c r="D8" s="132" t="s">
        <v>120</v>
      </c>
      <c r="E8" s="18">
        <v>1</v>
      </c>
      <c r="F8" s="28"/>
      <c r="G8" s="18">
        <f t="shared" si="1"/>
        <v>4</v>
      </c>
      <c r="H8" s="127" t="s">
        <v>221</v>
      </c>
      <c r="I8" s="130" t="s">
        <v>472</v>
      </c>
      <c r="J8" s="130" t="s">
        <v>119</v>
      </c>
      <c r="K8" s="18"/>
      <c r="L8" s="18">
        <v>1</v>
      </c>
      <c r="M8" s="28"/>
      <c r="N8" s="18">
        <f t="shared" si="2"/>
        <v>4</v>
      </c>
      <c r="O8" s="128" t="s">
        <v>106</v>
      </c>
      <c r="P8" s="129" t="s">
        <v>472</v>
      </c>
      <c r="Q8" s="132" t="s">
        <v>120</v>
      </c>
      <c r="R8" s="18">
        <v>1</v>
      </c>
      <c r="S8" s="29"/>
    </row>
    <row r="9" spans="1:19" x14ac:dyDescent="0.25">
      <c r="A9" s="18">
        <f t="shared" si="0"/>
        <v>5</v>
      </c>
      <c r="B9" s="127" t="s">
        <v>324</v>
      </c>
      <c r="C9" s="130" t="s">
        <v>472</v>
      </c>
      <c r="D9" s="96" t="s">
        <v>121</v>
      </c>
      <c r="E9" s="18">
        <v>1</v>
      </c>
      <c r="F9" s="28"/>
      <c r="G9" s="18">
        <f t="shared" si="1"/>
        <v>5</v>
      </c>
      <c r="H9" s="127" t="s">
        <v>213</v>
      </c>
      <c r="I9" s="130" t="s">
        <v>472</v>
      </c>
      <c r="J9" s="130" t="s">
        <v>119</v>
      </c>
      <c r="K9" s="18"/>
      <c r="L9" s="18">
        <v>1</v>
      </c>
      <c r="M9" s="28"/>
      <c r="N9" s="18">
        <f t="shared" si="2"/>
        <v>5</v>
      </c>
      <c r="O9" s="127" t="s">
        <v>370</v>
      </c>
      <c r="P9" s="130" t="s">
        <v>472</v>
      </c>
      <c r="Q9" s="96" t="s">
        <v>121</v>
      </c>
      <c r="R9" s="18">
        <v>1</v>
      </c>
      <c r="S9" s="29"/>
    </row>
    <row r="10" spans="1:19" x14ac:dyDescent="0.25">
      <c r="A10" s="18">
        <f t="shared" si="0"/>
        <v>6</v>
      </c>
      <c r="B10" s="127" t="s">
        <v>325</v>
      </c>
      <c r="C10" s="130" t="s">
        <v>472</v>
      </c>
      <c r="D10" s="96" t="s">
        <v>121</v>
      </c>
      <c r="E10" s="18">
        <v>1</v>
      </c>
      <c r="F10" s="28"/>
      <c r="G10" s="18">
        <f t="shared" si="1"/>
        <v>6</v>
      </c>
      <c r="H10" s="127" t="s">
        <v>381</v>
      </c>
      <c r="I10" s="130" t="s">
        <v>472</v>
      </c>
      <c r="J10" s="130" t="s">
        <v>119</v>
      </c>
      <c r="K10" s="18"/>
      <c r="L10" s="18">
        <v>1</v>
      </c>
      <c r="M10" s="28"/>
      <c r="N10" s="18">
        <f t="shared" si="2"/>
        <v>6</v>
      </c>
      <c r="O10" s="127" t="s">
        <v>218</v>
      </c>
      <c r="P10" s="130" t="s">
        <v>472</v>
      </c>
      <c r="Q10" s="96" t="s">
        <v>121</v>
      </c>
      <c r="R10" s="18">
        <v>1</v>
      </c>
      <c r="S10" s="29"/>
    </row>
    <row r="11" spans="1:19" x14ac:dyDescent="0.25">
      <c r="A11" s="18">
        <f t="shared" si="0"/>
        <v>7</v>
      </c>
      <c r="B11" s="128" t="s">
        <v>335</v>
      </c>
      <c r="C11" s="129" t="s">
        <v>472</v>
      </c>
      <c r="D11" s="132" t="s">
        <v>122</v>
      </c>
      <c r="E11" s="18">
        <v>1</v>
      </c>
      <c r="F11" s="28"/>
      <c r="G11" s="18">
        <f t="shared" si="1"/>
        <v>7</v>
      </c>
      <c r="H11" s="127" t="s">
        <v>90</v>
      </c>
      <c r="I11" s="130" t="s">
        <v>472</v>
      </c>
      <c r="J11" s="130" t="s">
        <v>119</v>
      </c>
      <c r="K11" s="18"/>
      <c r="L11" s="18">
        <v>1</v>
      </c>
      <c r="M11" s="28"/>
      <c r="N11" s="18">
        <f t="shared" si="2"/>
        <v>7</v>
      </c>
      <c r="O11" s="128" t="s">
        <v>219</v>
      </c>
      <c r="P11" s="129" t="s">
        <v>472</v>
      </c>
      <c r="Q11" s="132" t="s">
        <v>122</v>
      </c>
      <c r="R11" s="18">
        <v>1</v>
      </c>
      <c r="S11" s="29"/>
    </row>
    <row r="12" spans="1:19" x14ac:dyDescent="0.25">
      <c r="A12" s="18">
        <f t="shared" si="0"/>
        <v>8</v>
      </c>
      <c r="B12" s="128" t="s">
        <v>336</v>
      </c>
      <c r="C12" s="129" t="s">
        <v>472</v>
      </c>
      <c r="D12" s="132" t="s">
        <v>122</v>
      </c>
      <c r="E12" s="18">
        <v>1</v>
      </c>
      <c r="F12" s="28"/>
      <c r="G12" s="18">
        <f t="shared" si="1"/>
        <v>8</v>
      </c>
      <c r="H12" s="127" t="s">
        <v>485</v>
      </c>
      <c r="I12" s="130" t="s">
        <v>472</v>
      </c>
      <c r="J12" s="130" t="s">
        <v>119</v>
      </c>
      <c r="K12" s="18"/>
      <c r="L12" s="18">
        <v>1</v>
      </c>
      <c r="M12" s="28"/>
      <c r="N12" s="18">
        <f t="shared" si="2"/>
        <v>8</v>
      </c>
      <c r="O12" s="127" t="s">
        <v>372</v>
      </c>
      <c r="P12" s="130" t="s">
        <v>472</v>
      </c>
      <c r="Q12" s="96" t="s">
        <v>123</v>
      </c>
      <c r="R12" s="18">
        <v>1</v>
      </c>
      <c r="S12" s="29"/>
    </row>
    <row r="13" spans="1:19" x14ac:dyDescent="0.25">
      <c r="A13" s="18">
        <f t="shared" si="0"/>
        <v>9</v>
      </c>
      <c r="B13" s="128" t="s">
        <v>469</v>
      </c>
      <c r="C13" s="129" t="s">
        <v>472</v>
      </c>
      <c r="D13" s="132" t="s">
        <v>122</v>
      </c>
      <c r="E13" s="18">
        <v>1</v>
      </c>
      <c r="F13" s="28"/>
      <c r="G13" s="18">
        <f t="shared" si="1"/>
        <v>9</v>
      </c>
      <c r="H13" s="128" t="s">
        <v>40</v>
      </c>
      <c r="I13" s="129" t="s">
        <v>472</v>
      </c>
      <c r="J13" s="129" t="s">
        <v>120</v>
      </c>
      <c r="K13" s="18"/>
      <c r="L13" s="18">
        <v>1</v>
      </c>
      <c r="M13" s="28"/>
      <c r="N13" s="18">
        <f t="shared" si="2"/>
        <v>9</v>
      </c>
      <c r="O13" s="128" t="s">
        <v>37</v>
      </c>
      <c r="P13" s="129" t="s">
        <v>472</v>
      </c>
      <c r="Q13" s="132" t="s">
        <v>124</v>
      </c>
      <c r="R13" s="18">
        <v>1</v>
      </c>
      <c r="S13" s="29"/>
    </row>
    <row r="14" spans="1:19" x14ac:dyDescent="0.25">
      <c r="A14" s="18">
        <f t="shared" si="0"/>
        <v>10</v>
      </c>
      <c r="B14" s="128" t="s">
        <v>468</v>
      </c>
      <c r="C14" s="129" t="s">
        <v>472</v>
      </c>
      <c r="D14" s="132" t="s">
        <v>122</v>
      </c>
      <c r="E14" s="18">
        <v>1</v>
      </c>
      <c r="F14" s="28"/>
      <c r="G14" s="18">
        <f t="shared" si="1"/>
        <v>10</v>
      </c>
      <c r="H14" s="128" t="s">
        <v>383</v>
      </c>
      <c r="I14" s="129" t="s">
        <v>472</v>
      </c>
      <c r="J14" s="129" t="s">
        <v>120</v>
      </c>
      <c r="K14" s="18"/>
      <c r="L14" s="18">
        <v>1</v>
      </c>
      <c r="M14" s="28"/>
      <c r="N14" s="18">
        <f t="shared" si="2"/>
        <v>10</v>
      </c>
      <c r="O14" s="128" t="s">
        <v>373</v>
      </c>
      <c r="P14" s="129" t="s">
        <v>472</v>
      </c>
      <c r="Q14" s="132" t="s">
        <v>124</v>
      </c>
      <c r="R14" s="18">
        <v>1</v>
      </c>
      <c r="S14" s="29"/>
    </row>
    <row r="15" spans="1:19" x14ac:dyDescent="0.25">
      <c r="A15" s="18">
        <f t="shared" si="0"/>
        <v>11</v>
      </c>
      <c r="B15" s="127" t="s">
        <v>351</v>
      </c>
      <c r="C15" s="130" t="s">
        <v>472</v>
      </c>
      <c r="D15" s="96" t="s">
        <v>123</v>
      </c>
      <c r="E15" s="18">
        <v>1</v>
      </c>
      <c r="F15" s="28"/>
      <c r="G15" s="18">
        <f t="shared" si="1"/>
        <v>11</v>
      </c>
      <c r="H15" s="128" t="s">
        <v>41</v>
      </c>
      <c r="I15" s="129" t="s">
        <v>472</v>
      </c>
      <c r="J15" s="129" t="s">
        <v>120</v>
      </c>
      <c r="K15" s="18"/>
      <c r="L15" s="18">
        <v>1</v>
      </c>
      <c r="M15" s="28"/>
      <c r="N15" s="18">
        <f t="shared" si="2"/>
        <v>11</v>
      </c>
      <c r="O15" s="127" t="s">
        <v>374</v>
      </c>
      <c r="P15" s="130" t="s">
        <v>472</v>
      </c>
      <c r="Q15" s="96" t="s">
        <v>125</v>
      </c>
      <c r="R15" s="18">
        <v>1</v>
      </c>
      <c r="S15" s="29"/>
    </row>
    <row r="16" spans="1:19" x14ac:dyDescent="0.25">
      <c r="A16" s="18">
        <f t="shared" si="0"/>
        <v>12</v>
      </c>
      <c r="B16" s="128" t="s">
        <v>368</v>
      </c>
      <c r="C16" s="129" t="s">
        <v>472</v>
      </c>
      <c r="D16" s="132" t="s">
        <v>124</v>
      </c>
      <c r="E16" s="18">
        <v>1</v>
      </c>
      <c r="F16" s="28"/>
      <c r="G16" s="18">
        <f t="shared" si="1"/>
        <v>12</v>
      </c>
      <c r="H16" s="128" t="s">
        <v>230</v>
      </c>
      <c r="I16" s="129" t="s">
        <v>472</v>
      </c>
      <c r="J16" s="129" t="s">
        <v>120</v>
      </c>
      <c r="K16" s="18"/>
      <c r="L16" s="18">
        <v>1</v>
      </c>
      <c r="M16" s="28"/>
      <c r="N16" s="18">
        <f t="shared" si="2"/>
        <v>12</v>
      </c>
      <c r="O16" s="127" t="s">
        <v>375</v>
      </c>
      <c r="P16" s="130" t="s">
        <v>472</v>
      </c>
      <c r="Q16" s="96" t="s">
        <v>125</v>
      </c>
      <c r="R16" s="18">
        <v>1</v>
      </c>
      <c r="S16" s="29"/>
    </row>
    <row r="17" spans="1:19" x14ac:dyDescent="0.25">
      <c r="A17" s="18">
        <f t="shared" si="0"/>
        <v>13</v>
      </c>
      <c r="B17" s="128" t="s">
        <v>362</v>
      </c>
      <c r="C17" s="129" t="s">
        <v>472</v>
      </c>
      <c r="D17" s="132" t="s">
        <v>124</v>
      </c>
      <c r="E17" s="18">
        <v>1</v>
      </c>
      <c r="F17" s="28"/>
      <c r="G17" s="18">
        <f t="shared" si="1"/>
        <v>13</v>
      </c>
      <c r="H17" s="128" t="s">
        <v>43</v>
      </c>
      <c r="I17" s="129" t="s">
        <v>472</v>
      </c>
      <c r="J17" s="129" t="s">
        <v>120</v>
      </c>
      <c r="K17" s="18"/>
      <c r="L17" s="18">
        <v>1</v>
      </c>
      <c r="M17" s="28"/>
      <c r="N17" s="18">
        <f t="shared" si="2"/>
        <v>13</v>
      </c>
      <c r="O17" s="128" t="s">
        <v>376</v>
      </c>
      <c r="P17" s="129" t="s">
        <v>472</v>
      </c>
      <c r="Q17" s="132" t="s">
        <v>126</v>
      </c>
      <c r="R17" s="18">
        <v>1</v>
      </c>
      <c r="S17" s="29"/>
    </row>
    <row r="18" spans="1:19" x14ac:dyDescent="0.25">
      <c r="A18" s="18"/>
      <c r="B18" s="26"/>
      <c r="C18" s="18"/>
      <c r="D18" s="18"/>
      <c r="E18" s="18"/>
      <c r="F18" s="28"/>
      <c r="G18" s="18">
        <f t="shared" si="1"/>
        <v>14</v>
      </c>
      <c r="H18" s="128" t="s">
        <v>93</v>
      </c>
      <c r="I18" s="129" t="s">
        <v>472</v>
      </c>
      <c r="J18" s="129" t="s">
        <v>120</v>
      </c>
      <c r="K18" s="18"/>
      <c r="L18" s="18">
        <v>1</v>
      </c>
      <c r="M18" s="28"/>
      <c r="N18" s="18">
        <f t="shared" si="2"/>
        <v>14</v>
      </c>
      <c r="O18" s="128" t="s">
        <v>87</v>
      </c>
      <c r="P18" s="129" t="s">
        <v>472</v>
      </c>
      <c r="Q18" s="132" t="s">
        <v>126</v>
      </c>
      <c r="R18" s="18">
        <v>1</v>
      </c>
      <c r="S18" s="29"/>
    </row>
    <row r="19" spans="1:19" x14ac:dyDescent="0.25">
      <c r="A19" s="18"/>
      <c r="B19" s="26"/>
      <c r="C19" s="18"/>
      <c r="D19" s="18"/>
      <c r="E19" s="18"/>
      <c r="F19" s="28"/>
      <c r="G19" s="18">
        <f t="shared" si="1"/>
        <v>15</v>
      </c>
      <c r="H19" s="128" t="s">
        <v>384</v>
      </c>
      <c r="I19" s="129" t="s">
        <v>472</v>
      </c>
      <c r="J19" s="129" t="s">
        <v>120</v>
      </c>
      <c r="K19" s="18"/>
      <c r="L19" s="18">
        <v>1</v>
      </c>
      <c r="M19" s="28"/>
      <c r="N19" s="18">
        <f t="shared" si="2"/>
        <v>15</v>
      </c>
      <c r="O19" s="127" t="s">
        <v>377</v>
      </c>
      <c r="P19" s="130" t="s">
        <v>472</v>
      </c>
      <c r="Q19" s="96" t="s">
        <v>127</v>
      </c>
      <c r="R19" s="18">
        <v>1</v>
      </c>
      <c r="S19" s="29"/>
    </row>
    <row r="20" spans="1:19" x14ac:dyDescent="0.25">
      <c r="A20" s="18"/>
      <c r="B20" s="26"/>
      <c r="C20" s="18"/>
      <c r="D20" s="18"/>
      <c r="E20" s="18"/>
      <c r="F20" s="28"/>
      <c r="G20" s="18">
        <f t="shared" si="1"/>
        <v>16</v>
      </c>
      <c r="H20" s="128" t="s">
        <v>385</v>
      </c>
      <c r="I20" s="129" t="s">
        <v>472</v>
      </c>
      <c r="J20" s="129" t="s">
        <v>120</v>
      </c>
      <c r="K20" s="18"/>
      <c r="L20" s="18">
        <v>1</v>
      </c>
      <c r="M20" s="28"/>
      <c r="N20" s="18">
        <f t="shared" si="2"/>
        <v>16</v>
      </c>
      <c r="O20" s="127" t="s">
        <v>378</v>
      </c>
      <c r="P20" s="130" t="s">
        <v>472</v>
      </c>
      <c r="Q20" s="96" t="s">
        <v>127</v>
      </c>
      <c r="R20" s="18">
        <v>1</v>
      </c>
      <c r="S20" s="29"/>
    </row>
    <row r="21" spans="1:19" x14ac:dyDescent="0.25">
      <c r="A21" s="23"/>
      <c r="B21" s="97"/>
      <c r="C21" s="23"/>
      <c r="D21" s="23"/>
      <c r="E21" s="23"/>
      <c r="F21" s="28"/>
      <c r="G21" s="18">
        <f t="shared" si="1"/>
        <v>17</v>
      </c>
      <c r="H21" s="127" t="s">
        <v>164</v>
      </c>
      <c r="I21" s="130" t="s">
        <v>472</v>
      </c>
      <c r="J21" s="130" t="s">
        <v>121</v>
      </c>
      <c r="K21" s="18"/>
      <c r="L21" s="18">
        <v>1</v>
      </c>
      <c r="M21" s="28"/>
      <c r="N21" s="18">
        <f t="shared" si="2"/>
        <v>17</v>
      </c>
      <c r="O21" s="128" t="s">
        <v>68</v>
      </c>
      <c r="P21" s="129" t="s">
        <v>472</v>
      </c>
      <c r="Q21" s="132" t="s">
        <v>128</v>
      </c>
      <c r="R21" s="18">
        <v>1</v>
      </c>
      <c r="S21" s="29"/>
    </row>
    <row r="22" spans="1:19" x14ac:dyDescent="0.25">
      <c r="A22" s="18"/>
      <c r="B22" s="26"/>
      <c r="C22" s="18"/>
      <c r="D22" s="18"/>
      <c r="E22" s="18"/>
      <c r="F22" s="28"/>
      <c r="G22" s="18">
        <f t="shared" si="1"/>
        <v>18</v>
      </c>
      <c r="H22" s="127" t="s">
        <v>387</v>
      </c>
      <c r="I22" s="130" t="s">
        <v>472</v>
      </c>
      <c r="J22" s="130" t="s">
        <v>121</v>
      </c>
      <c r="K22" s="18"/>
      <c r="L22" s="18">
        <v>1</v>
      </c>
      <c r="M22" s="28"/>
      <c r="N22" s="18">
        <f t="shared" si="2"/>
        <v>18</v>
      </c>
      <c r="O22" s="128" t="s">
        <v>379</v>
      </c>
      <c r="P22" s="129" t="s">
        <v>472</v>
      </c>
      <c r="Q22" s="132" t="s">
        <v>128</v>
      </c>
      <c r="R22" s="18">
        <v>1</v>
      </c>
      <c r="S22" s="29"/>
    </row>
    <row r="23" spans="1:19" x14ac:dyDescent="0.25">
      <c r="A23" s="18"/>
      <c r="B23" s="26"/>
      <c r="C23" s="18"/>
      <c r="D23" s="18"/>
      <c r="E23" s="18"/>
      <c r="F23" s="28"/>
      <c r="G23" s="18">
        <f t="shared" si="1"/>
        <v>19</v>
      </c>
      <c r="H23" s="127" t="s">
        <v>159</v>
      </c>
      <c r="I23" s="130" t="s">
        <v>472</v>
      </c>
      <c r="J23" s="130" t="s">
        <v>121</v>
      </c>
      <c r="K23" s="18"/>
      <c r="L23" s="18">
        <v>1</v>
      </c>
      <c r="M23" s="28"/>
      <c r="N23" s="18"/>
      <c r="O23" s="26"/>
      <c r="P23" s="18"/>
      <c r="Q23" s="18"/>
      <c r="R23" s="18"/>
      <c r="S23" s="29"/>
    </row>
    <row r="24" spans="1:19" x14ac:dyDescent="0.25">
      <c r="A24" s="18"/>
      <c r="B24" s="26"/>
      <c r="C24" s="18"/>
      <c r="D24" s="18"/>
      <c r="E24" s="18"/>
      <c r="F24" s="28"/>
      <c r="G24" s="18">
        <f t="shared" si="1"/>
        <v>20</v>
      </c>
      <c r="H24" s="127" t="s">
        <v>48</v>
      </c>
      <c r="I24" s="130" t="s">
        <v>472</v>
      </c>
      <c r="J24" s="130" t="s">
        <v>121</v>
      </c>
      <c r="K24" s="18"/>
      <c r="L24" s="18">
        <v>1</v>
      </c>
      <c r="M24" s="28"/>
      <c r="N24" s="18"/>
      <c r="O24" s="26"/>
      <c r="P24" s="18"/>
      <c r="Q24" s="18"/>
      <c r="R24" s="18"/>
      <c r="S24" s="29"/>
    </row>
    <row r="25" spans="1:19" x14ac:dyDescent="0.25">
      <c r="A25" s="18"/>
      <c r="B25" s="26"/>
      <c r="C25" s="18"/>
      <c r="D25" s="18"/>
      <c r="E25" s="18"/>
      <c r="F25" s="28"/>
      <c r="G25" s="18">
        <f t="shared" si="1"/>
        <v>21</v>
      </c>
      <c r="H25" s="127" t="s">
        <v>39</v>
      </c>
      <c r="I25" s="130" t="s">
        <v>472</v>
      </c>
      <c r="J25" s="130" t="s">
        <v>121</v>
      </c>
      <c r="K25" s="23"/>
      <c r="L25" s="18">
        <v>1</v>
      </c>
      <c r="M25" s="28"/>
      <c r="N25" s="18"/>
      <c r="O25" s="26"/>
      <c r="P25" s="18"/>
      <c r="Q25" s="18"/>
      <c r="R25" s="18"/>
      <c r="S25" s="29"/>
    </row>
    <row r="26" spans="1:19" x14ac:dyDescent="0.25">
      <c r="A26" s="18"/>
      <c r="B26" s="26"/>
      <c r="C26" s="18"/>
      <c r="D26" s="18"/>
      <c r="E26" s="18"/>
      <c r="F26" s="28"/>
      <c r="G26" s="18">
        <f t="shared" si="1"/>
        <v>22</v>
      </c>
      <c r="H26" s="127" t="s">
        <v>96</v>
      </c>
      <c r="I26" s="130" t="s">
        <v>472</v>
      </c>
      <c r="J26" s="130" t="s">
        <v>121</v>
      </c>
      <c r="K26" s="18"/>
      <c r="L26" s="18">
        <v>1</v>
      </c>
      <c r="M26" s="28"/>
      <c r="N26" s="18"/>
      <c r="O26" s="26"/>
      <c r="P26" s="18"/>
      <c r="Q26" s="18"/>
      <c r="R26" s="18"/>
      <c r="S26" s="29"/>
    </row>
    <row r="27" spans="1:19" x14ac:dyDescent="0.25">
      <c r="A27" s="18"/>
      <c r="B27" s="26"/>
      <c r="C27" s="18"/>
      <c r="D27" s="18"/>
      <c r="E27" s="18"/>
      <c r="F27" s="28"/>
      <c r="G27" s="18">
        <f t="shared" si="1"/>
        <v>23</v>
      </c>
      <c r="H27" s="127" t="s">
        <v>389</v>
      </c>
      <c r="I27" s="130" t="s">
        <v>472</v>
      </c>
      <c r="J27" s="130" t="s">
        <v>121</v>
      </c>
      <c r="K27" s="18"/>
      <c r="L27" s="18">
        <v>1</v>
      </c>
      <c r="M27" s="28"/>
      <c r="P27" s="18"/>
      <c r="Q27" s="18"/>
      <c r="R27" s="18"/>
      <c r="S27" s="29"/>
    </row>
    <row r="28" spans="1:19" x14ac:dyDescent="0.25">
      <c r="A28" s="18"/>
      <c r="B28" s="26"/>
      <c r="C28" s="18"/>
      <c r="D28" s="18"/>
      <c r="E28" s="18"/>
      <c r="F28" s="28"/>
      <c r="G28" s="18">
        <f t="shared" si="1"/>
        <v>24</v>
      </c>
      <c r="H28" s="127" t="s">
        <v>229</v>
      </c>
      <c r="I28" s="130" t="s">
        <v>472</v>
      </c>
      <c r="J28" s="130" t="s">
        <v>121</v>
      </c>
      <c r="K28" s="18"/>
      <c r="L28" s="18">
        <v>1</v>
      </c>
      <c r="M28" s="28"/>
      <c r="P28" s="18"/>
      <c r="Q28" s="18"/>
      <c r="R28" s="18"/>
      <c r="S28" s="29"/>
    </row>
    <row r="29" spans="1:19" x14ac:dyDescent="0.25">
      <c r="A29" s="18"/>
      <c r="B29" s="26"/>
      <c r="C29" s="18"/>
      <c r="D29" s="18"/>
      <c r="E29" s="18"/>
      <c r="F29" s="28"/>
      <c r="G29" s="18">
        <f t="shared" si="1"/>
        <v>25</v>
      </c>
      <c r="H29" s="128" t="s">
        <v>392</v>
      </c>
      <c r="I29" s="129" t="s">
        <v>472</v>
      </c>
      <c r="J29" s="129" t="s">
        <v>122</v>
      </c>
      <c r="K29" s="18"/>
      <c r="L29" s="18">
        <v>1</v>
      </c>
      <c r="M29" s="28"/>
      <c r="P29" s="18"/>
      <c r="Q29" s="18"/>
      <c r="R29" s="18"/>
      <c r="S29" s="29"/>
    </row>
    <row r="30" spans="1:19" x14ac:dyDescent="0.25">
      <c r="A30" s="18"/>
      <c r="B30" s="26"/>
      <c r="C30" s="18"/>
      <c r="D30" s="18"/>
      <c r="E30" s="18"/>
      <c r="F30" s="28"/>
      <c r="G30" s="18">
        <f t="shared" si="1"/>
        <v>26</v>
      </c>
      <c r="H30" s="128" t="s">
        <v>393</v>
      </c>
      <c r="I30" s="129" t="s">
        <v>472</v>
      </c>
      <c r="J30" s="129" t="s">
        <v>122</v>
      </c>
      <c r="K30" s="18"/>
      <c r="L30" s="18">
        <v>1</v>
      </c>
      <c r="M30" s="28"/>
      <c r="P30" s="18"/>
      <c r="Q30" s="18"/>
      <c r="R30" s="18"/>
      <c r="S30" s="29"/>
    </row>
    <row r="31" spans="1:19" x14ac:dyDescent="0.25">
      <c r="A31" s="18"/>
      <c r="B31" s="26"/>
      <c r="C31" s="18"/>
      <c r="D31" s="18"/>
      <c r="E31" s="18"/>
      <c r="F31" s="28"/>
      <c r="G31" s="18">
        <f t="shared" si="1"/>
        <v>27</v>
      </c>
      <c r="H31" s="128" t="s">
        <v>174</v>
      </c>
      <c r="I31" s="129" t="s">
        <v>472</v>
      </c>
      <c r="J31" s="129" t="s">
        <v>122</v>
      </c>
      <c r="K31" s="18"/>
      <c r="L31" s="18">
        <v>1</v>
      </c>
      <c r="M31" s="28"/>
      <c r="P31" s="18"/>
      <c r="Q31" s="18"/>
      <c r="R31" s="18"/>
      <c r="S31" s="29"/>
    </row>
    <row r="32" spans="1:19" x14ac:dyDescent="0.25">
      <c r="A32" s="18"/>
      <c r="B32" s="26"/>
      <c r="C32" s="18"/>
      <c r="D32" s="18"/>
      <c r="E32" s="18"/>
      <c r="F32" s="28"/>
      <c r="G32" s="18">
        <f t="shared" si="1"/>
        <v>28</v>
      </c>
      <c r="H32" s="128" t="s">
        <v>394</v>
      </c>
      <c r="I32" s="129" t="s">
        <v>472</v>
      </c>
      <c r="J32" s="129" t="s">
        <v>122</v>
      </c>
      <c r="K32" s="18"/>
      <c r="L32" s="18">
        <v>1</v>
      </c>
      <c r="M32" s="28"/>
      <c r="P32" s="18"/>
      <c r="Q32" s="18"/>
      <c r="R32" s="18"/>
      <c r="S32" s="29"/>
    </row>
    <row r="33" spans="1:19" x14ac:dyDescent="0.25">
      <c r="A33" s="18"/>
      <c r="B33" s="26"/>
      <c r="C33" s="18"/>
      <c r="D33" s="18"/>
      <c r="E33" s="18"/>
      <c r="F33" s="28"/>
      <c r="G33" s="18">
        <f t="shared" si="1"/>
        <v>29</v>
      </c>
      <c r="H33" s="128" t="s">
        <v>45</v>
      </c>
      <c r="I33" s="129" t="s">
        <v>472</v>
      </c>
      <c r="J33" s="129" t="s">
        <v>122</v>
      </c>
      <c r="K33" s="23"/>
      <c r="L33" s="18">
        <v>1</v>
      </c>
      <c r="M33" s="28"/>
      <c r="P33" s="18"/>
      <c r="Q33" s="18"/>
      <c r="R33" s="18"/>
      <c r="S33" s="29"/>
    </row>
    <row r="34" spans="1:19" x14ac:dyDescent="0.25">
      <c r="A34" s="18"/>
      <c r="B34" s="26"/>
      <c r="C34" s="18"/>
      <c r="D34" s="18"/>
      <c r="E34" s="18"/>
      <c r="F34" s="28"/>
      <c r="G34" s="18">
        <f t="shared" si="1"/>
        <v>30</v>
      </c>
      <c r="H34" s="128" t="s">
        <v>212</v>
      </c>
      <c r="I34" s="129" t="s">
        <v>472</v>
      </c>
      <c r="J34" s="129" t="s">
        <v>122</v>
      </c>
      <c r="K34" s="18"/>
      <c r="L34" s="18">
        <v>1</v>
      </c>
      <c r="M34" s="28"/>
      <c r="P34" s="18"/>
      <c r="Q34" s="18"/>
      <c r="R34" s="18"/>
      <c r="S34" s="29"/>
    </row>
    <row r="35" spans="1:19" x14ac:dyDescent="0.25">
      <c r="F35" s="28"/>
      <c r="G35" s="18">
        <f t="shared" si="1"/>
        <v>31</v>
      </c>
      <c r="H35" s="128" t="s">
        <v>165</v>
      </c>
      <c r="I35" s="129" t="s">
        <v>472</v>
      </c>
      <c r="J35" s="129" t="s">
        <v>122</v>
      </c>
      <c r="K35" s="18"/>
      <c r="L35" s="18">
        <v>1</v>
      </c>
      <c r="M35" s="28"/>
      <c r="P35" s="18"/>
      <c r="Q35" s="18"/>
      <c r="R35" s="18"/>
      <c r="S35" s="29"/>
    </row>
    <row r="36" spans="1:19" x14ac:dyDescent="0.25">
      <c r="F36" s="28"/>
      <c r="G36" s="18">
        <f t="shared" si="1"/>
        <v>32</v>
      </c>
      <c r="H36" s="128" t="s">
        <v>102</v>
      </c>
      <c r="I36" s="129" t="s">
        <v>472</v>
      </c>
      <c r="J36" s="129" t="s">
        <v>122</v>
      </c>
      <c r="K36" s="18"/>
      <c r="L36" s="18">
        <v>1</v>
      </c>
      <c r="M36" s="28"/>
      <c r="P36" s="18"/>
      <c r="Q36" s="18"/>
      <c r="R36" s="18"/>
      <c r="S36" s="29"/>
    </row>
    <row r="37" spans="1:19" x14ac:dyDescent="0.25">
      <c r="F37" s="28"/>
      <c r="G37" s="18">
        <f t="shared" si="1"/>
        <v>33</v>
      </c>
      <c r="H37" s="127" t="s">
        <v>64</v>
      </c>
      <c r="I37" s="130" t="s">
        <v>472</v>
      </c>
      <c r="J37" s="130" t="s">
        <v>123</v>
      </c>
      <c r="K37" s="18"/>
      <c r="L37" s="18">
        <v>1</v>
      </c>
      <c r="M37" s="28"/>
      <c r="P37" s="18"/>
      <c r="Q37" s="18"/>
      <c r="R37" s="18"/>
      <c r="S37" s="29"/>
    </row>
    <row r="38" spans="1:19" x14ac:dyDescent="0.25">
      <c r="F38" s="28"/>
      <c r="G38" s="18">
        <f t="shared" si="1"/>
        <v>34</v>
      </c>
      <c r="H38" s="127" t="s">
        <v>54</v>
      </c>
      <c r="I38" s="130" t="s">
        <v>472</v>
      </c>
      <c r="J38" s="130" t="s">
        <v>123</v>
      </c>
      <c r="K38" s="18"/>
      <c r="L38" s="18">
        <v>1</v>
      </c>
      <c r="M38" s="28"/>
      <c r="P38" s="18"/>
      <c r="Q38" s="18"/>
      <c r="R38" s="18"/>
      <c r="S38" s="29"/>
    </row>
    <row r="39" spans="1:19" x14ac:dyDescent="0.25">
      <c r="F39" s="28"/>
      <c r="G39" s="18">
        <f t="shared" si="1"/>
        <v>35</v>
      </c>
      <c r="H39" s="127" t="s">
        <v>63</v>
      </c>
      <c r="I39" s="130" t="s">
        <v>472</v>
      </c>
      <c r="J39" s="130" t="s">
        <v>123</v>
      </c>
      <c r="K39" s="18"/>
      <c r="L39" s="18">
        <v>1</v>
      </c>
      <c r="M39" s="28"/>
      <c r="P39" s="18"/>
      <c r="Q39" s="18"/>
      <c r="R39" s="18"/>
      <c r="S39" s="29"/>
    </row>
    <row r="40" spans="1:19" x14ac:dyDescent="0.25">
      <c r="F40" s="28"/>
      <c r="G40" s="18">
        <f t="shared" si="1"/>
        <v>36</v>
      </c>
      <c r="H40" s="127" t="s">
        <v>57</v>
      </c>
      <c r="I40" s="130" t="s">
        <v>472</v>
      </c>
      <c r="J40" s="130" t="s">
        <v>123</v>
      </c>
      <c r="K40" s="18"/>
      <c r="L40" s="18">
        <v>1</v>
      </c>
      <c r="M40" s="28"/>
      <c r="P40" s="18"/>
      <c r="Q40" s="18"/>
      <c r="R40" s="18"/>
      <c r="S40" s="29"/>
    </row>
    <row r="41" spans="1:19" x14ac:dyDescent="0.25">
      <c r="F41" s="28"/>
      <c r="G41" s="18">
        <f t="shared" si="1"/>
        <v>37</v>
      </c>
      <c r="H41" s="127" t="s">
        <v>61</v>
      </c>
      <c r="I41" s="130" t="s">
        <v>472</v>
      </c>
      <c r="J41" s="130" t="s">
        <v>123</v>
      </c>
      <c r="K41" s="23"/>
      <c r="L41" s="18">
        <v>1</v>
      </c>
      <c r="M41" s="28"/>
      <c r="P41" s="18"/>
      <c r="Q41" s="18"/>
      <c r="R41" s="18"/>
      <c r="S41" s="29"/>
    </row>
    <row r="42" spans="1:19" x14ac:dyDescent="0.25">
      <c r="F42" s="28"/>
      <c r="G42" s="18">
        <f t="shared" si="1"/>
        <v>38</v>
      </c>
      <c r="H42" s="127" t="s">
        <v>455</v>
      </c>
      <c r="I42" s="130" t="s">
        <v>472</v>
      </c>
      <c r="J42" s="130" t="s">
        <v>123</v>
      </c>
      <c r="K42" s="18"/>
      <c r="L42" s="18">
        <v>1</v>
      </c>
      <c r="M42" s="28"/>
      <c r="P42" s="18"/>
      <c r="Q42" s="18"/>
      <c r="R42" s="18"/>
      <c r="S42" s="29"/>
    </row>
    <row r="43" spans="1:19" x14ac:dyDescent="0.25">
      <c r="F43" s="28"/>
      <c r="G43" s="18">
        <f t="shared" si="1"/>
        <v>39</v>
      </c>
      <c r="H43" s="127" t="s">
        <v>56</v>
      </c>
      <c r="I43" s="130" t="s">
        <v>472</v>
      </c>
      <c r="J43" s="130" t="s">
        <v>123</v>
      </c>
      <c r="K43" s="18"/>
      <c r="L43" s="18">
        <v>1</v>
      </c>
      <c r="M43" s="28"/>
      <c r="P43" s="18"/>
      <c r="Q43" s="18"/>
      <c r="R43" s="18"/>
      <c r="S43" s="29"/>
    </row>
    <row r="44" spans="1:19" x14ac:dyDescent="0.25">
      <c r="F44" s="28"/>
      <c r="G44" s="18">
        <f t="shared" si="1"/>
        <v>40</v>
      </c>
      <c r="H44" s="127" t="s">
        <v>62</v>
      </c>
      <c r="I44" s="130" t="s">
        <v>472</v>
      </c>
      <c r="J44" s="130" t="s">
        <v>123</v>
      </c>
      <c r="K44" s="18"/>
      <c r="L44" s="18">
        <v>1</v>
      </c>
      <c r="M44" s="28"/>
      <c r="P44" s="18"/>
      <c r="Q44" s="18"/>
      <c r="R44" s="18"/>
      <c r="S44" s="29"/>
    </row>
    <row r="45" spans="1:19" x14ac:dyDescent="0.25">
      <c r="F45" s="28"/>
      <c r="G45" s="18">
        <f t="shared" si="1"/>
        <v>41</v>
      </c>
      <c r="H45" s="128" t="s">
        <v>470</v>
      </c>
      <c r="I45" s="129" t="s">
        <v>472</v>
      </c>
      <c r="J45" s="129" t="s">
        <v>124</v>
      </c>
      <c r="K45" s="18"/>
      <c r="L45" s="18">
        <v>1</v>
      </c>
      <c r="M45" s="28"/>
      <c r="P45" s="18"/>
      <c r="Q45" s="18"/>
      <c r="R45" s="18"/>
      <c r="S45" s="29"/>
    </row>
    <row r="46" spans="1:19" x14ac:dyDescent="0.25">
      <c r="F46" s="28"/>
      <c r="G46" s="18">
        <f t="shared" si="1"/>
        <v>42</v>
      </c>
      <c r="H46" s="128" t="s">
        <v>109</v>
      </c>
      <c r="I46" s="129" t="s">
        <v>472</v>
      </c>
      <c r="J46" s="129" t="s">
        <v>124</v>
      </c>
      <c r="K46" s="18"/>
      <c r="L46" s="18">
        <v>1</v>
      </c>
      <c r="M46" s="28"/>
      <c r="P46" s="18"/>
      <c r="Q46" s="18"/>
      <c r="R46" s="18"/>
      <c r="S46" s="29"/>
    </row>
    <row r="47" spans="1:19" x14ac:dyDescent="0.25">
      <c r="F47" s="28"/>
      <c r="G47" s="18">
        <f t="shared" si="1"/>
        <v>43</v>
      </c>
      <c r="H47" s="128" t="s">
        <v>65</v>
      </c>
      <c r="I47" s="129" t="s">
        <v>472</v>
      </c>
      <c r="J47" s="129" t="s">
        <v>124</v>
      </c>
      <c r="K47" s="18"/>
      <c r="L47" s="18">
        <v>1</v>
      </c>
      <c r="M47" s="28"/>
      <c r="P47" s="18"/>
      <c r="Q47" s="18"/>
      <c r="R47" s="18"/>
      <c r="S47" s="29"/>
    </row>
    <row r="48" spans="1:19" x14ac:dyDescent="0.25">
      <c r="F48" s="28"/>
      <c r="G48" s="18">
        <f t="shared" si="1"/>
        <v>44</v>
      </c>
      <c r="H48" s="128" t="s">
        <v>228</v>
      </c>
      <c r="I48" s="129" t="s">
        <v>472</v>
      </c>
      <c r="J48" s="129" t="s">
        <v>124</v>
      </c>
      <c r="K48" s="18"/>
      <c r="L48" s="18">
        <v>1</v>
      </c>
      <c r="M48" s="28"/>
      <c r="P48" s="18"/>
      <c r="Q48" s="18"/>
      <c r="R48" s="18"/>
      <c r="S48" s="29"/>
    </row>
    <row r="49" spans="6:19" x14ac:dyDescent="0.25">
      <c r="F49" s="28"/>
      <c r="G49" s="18">
        <f t="shared" si="1"/>
        <v>45</v>
      </c>
      <c r="H49" s="128" t="s">
        <v>77</v>
      </c>
      <c r="I49" s="129" t="s">
        <v>472</v>
      </c>
      <c r="J49" s="129" t="s">
        <v>124</v>
      </c>
      <c r="K49" s="18"/>
      <c r="L49" s="18">
        <v>1</v>
      </c>
      <c r="M49" s="28"/>
      <c r="P49" s="18"/>
      <c r="Q49" s="18"/>
      <c r="R49" s="18"/>
      <c r="S49" s="29"/>
    </row>
    <row r="50" spans="6:19" x14ac:dyDescent="0.25">
      <c r="F50" s="28"/>
      <c r="G50" s="18">
        <f t="shared" si="1"/>
        <v>46</v>
      </c>
      <c r="H50" s="128" t="s">
        <v>69</v>
      </c>
      <c r="I50" s="129" t="s">
        <v>472</v>
      </c>
      <c r="J50" s="129" t="s">
        <v>124</v>
      </c>
      <c r="K50" s="18"/>
      <c r="L50" s="18">
        <v>1</v>
      </c>
      <c r="M50" s="28"/>
      <c r="P50" s="18"/>
      <c r="Q50" s="18"/>
      <c r="R50" s="18"/>
      <c r="S50" s="29"/>
    </row>
    <row r="51" spans="6:19" x14ac:dyDescent="0.25">
      <c r="F51" s="28"/>
      <c r="G51" s="18">
        <f t="shared" si="1"/>
        <v>47</v>
      </c>
      <c r="H51" s="128" t="s">
        <v>108</v>
      </c>
      <c r="I51" s="129" t="s">
        <v>472</v>
      </c>
      <c r="J51" s="129" t="s">
        <v>124</v>
      </c>
      <c r="K51" s="18"/>
      <c r="L51" s="18">
        <v>1</v>
      </c>
      <c r="M51" s="28"/>
      <c r="P51" s="18"/>
      <c r="Q51" s="18"/>
      <c r="R51" s="18"/>
      <c r="S51" s="29"/>
    </row>
    <row r="52" spans="6:19" x14ac:dyDescent="0.25">
      <c r="F52" s="28"/>
      <c r="G52" s="18">
        <f t="shared" si="1"/>
        <v>48</v>
      </c>
      <c r="H52" s="128" t="s">
        <v>397</v>
      </c>
      <c r="I52" s="129" t="s">
        <v>472</v>
      </c>
      <c r="J52" s="129" t="s">
        <v>124</v>
      </c>
      <c r="K52" s="18"/>
      <c r="L52" s="18">
        <v>1</v>
      </c>
      <c r="M52" s="28"/>
      <c r="P52" s="18"/>
      <c r="Q52" s="18"/>
      <c r="R52" s="18"/>
      <c r="S52" s="29"/>
    </row>
    <row r="53" spans="6:19" x14ac:dyDescent="0.25">
      <c r="F53" s="28"/>
      <c r="G53" s="18">
        <f t="shared" si="1"/>
        <v>49</v>
      </c>
      <c r="H53" s="128" t="s">
        <v>52</v>
      </c>
      <c r="I53" s="129" t="s">
        <v>472</v>
      </c>
      <c r="J53" s="129" t="s">
        <v>124</v>
      </c>
      <c r="K53" s="18"/>
      <c r="L53" s="18">
        <v>1</v>
      </c>
      <c r="M53" s="28"/>
      <c r="P53" s="18"/>
      <c r="Q53" s="18"/>
      <c r="R53" s="18"/>
      <c r="S53" s="29"/>
    </row>
    <row r="54" spans="6:19" x14ac:dyDescent="0.25">
      <c r="F54" s="28"/>
      <c r="G54" s="18">
        <f t="shared" si="1"/>
        <v>50</v>
      </c>
      <c r="H54" s="127" t="s">
        <v>173</v>
      </c>
      <c r="I54" s="130" t="s">
        <v>472</v>
      </c>
      <c r="J54" s="130" t="s">
        <v>125</v>
      </c>
      <c r="K54" s="18"/>
      <c r="L54" s="18">
        <v>1</v>
      </c>
      <c r="M54" s="28"/>
      <c r="P54" s="18"/>
      <c r="Q54" s="18"/>
      <c r="R54" s="18"/>
      <c r="S54" s="29"/>
    </row>
    <row r="55" spans="6:19" x14ac:dyDescent="0.25">
      <c r="F55" s="28"/>
      <c r="G55" s="18">
        <f t="shared" si="1"/>
        <v>51</v>
      </c>
      <c r="H55" s="127" t="s">
        <v>172</v>
      </c>
      <c r="I55" s="130" t="s">
        <v>472</v>
      </c>
      <c r="J55" s="130" t="s">
        <v>125</v>
      </c>
      <c r="K55" s="18"/>
      <c r="L55" s="18">
        <v>1</v>
      </c>
      <c r="M55" s="28"/>
      <c r="P55" s="18"/>
      <c r="Q55" s="18"/>
      <c r="R55" s="18"/>
      <c r="S55" s="29"/>
    </row>
    <row r="56" spans="6:19" x14ac:dyDescent="0.25">
      <c r="F56" s="28"/>
      <c r="G56" s="18">
        <f t="shared" si="1"/>
        <v>52</v>
      </c>
      <c r="H56" s="127" t="s">
        <v>53</v>
      </c>
      <c r="I56" s="130" t="s">
        <v>472</v>
      </c>
      <c r="J56" s="130" t="s">
        <v>125</v>
      </c>
      <c r="K56" s="23"/>
      <c r="L56" s="18">
        <v>1</v>
      </c>
      <c r="M56" s="28"/>
      <c r="P56" s="18"/>
      <c r="Q56" s="18"/>
      <c r="R56" s="18"/>
      <c r="S56" s="29"/>
    </row>
    <row r="57" spans="6:19" x14ac:dyDescent="0.25">
      <c r="F57" s="28"/>
      <c r="G57" s="18">
        <f t="shared" si="1"/>
        <v>53</v>
      </c>
      <c r="H57" s="127" t="s">
        <v>398</v>
      </c>
      <c r="I57" s="130" t="s">
        <v>472</v>
      </c>
      <c r="J57" s="130" t="s">
        <v>125</v>
      </c>
      <c r="K57" s="18"/>
      <c r="L57" s="18">
        <v>1</v>
      </c>
      <c r="M57" s="28"/>
      <c r="S57" s="28"/>
    </row>
    <row r="58" spans="6:19" x14ac:dyDescent="0.25">
      <c r="F58" s="28"/>
      <c r="G58" s="18">
        <f t="shared" si="1"/>
        <v>54</v>
      </c>
      <c r="H58" s="127" t="s">
        <v>225</v>
      </c>
      <c r="I58" s="130" t="s">
        <v>472</v>
      </c>
      <c r="J58" s="130" t="s">
        <v>125</v>
      </c>
      <c r="K58" s="18"/>
      <c r="L58" s="18">
        <v>1</v>
      </c>
      <c r="M58" s="28"/>
      <c r="S58" s="28"/>
    </row>
    <row r="59" spans="6:19" x14ac:dyDescent="0.25">
      <c r="F59" s="28"/>
      <c r="G59" s="18">
        <f t="shared" si="1"/>
        <v>55</v>
      </c>
      <c r="H59" s="127" t="s">
        <v>84</v>
      </c>
      <c r="I59" s="130" t="s">
        <v>472</v>
      </c>
      <c r="J59" s="130" t="s">
        <v>125</v>
      </c>
      <c r="K59" s="18"/>
      <c r="L59" s="18">
        <v>1</v>
      </c>
      <c r="M59" s="28"/>
      <c r="S59" s="28"/>
    </row>
    <row r="60" spans="6:19" x14ac:dyDescent="0.25">
      <c r="F60" s="28"/>
      <c r="G60" s="18">
        <f t="shared" si="1"/>
        <v>56</v>
      </c>
      <c r="H60" s="127" t="s">
        <v>399</v>
      </c>
      <c r="I60" s="130" t="s">
        <v>472</v>
      </c>
      <c r="J60" s="130" t="s">
        <v>125</v>
      </c>
      <c r="K60" s="18"/>
      <c r="L60" s="18">
        <v>1</v>
      </c>
      <c r="M60" s="28"/>
      <c r="S60" s="28"/>
    </row>
    <row r="61" spans="6:19" x14ac:dyDescent="0.25">
      <c r="F61" s="28"/>
      <c r="G61" s="18">
        <f t="shared" si="1"/>
        <v>57</v>
      </c>
      <c r="H61" s="127" t="s">
        <v>117</v>
      </c>
      <c r="I61" s="130" t="s">
        <v>472</v>
      </c>
      <c r="J61" s="130" t="s">
        <v>125</v>
      </c>
      <c r="K61" s="18"/>
      <c r="L61" s="18">
        <v>1</v>
      </c>
      <c r="M61" s="28"/>
      <c r="S61" s="28"/>
    </row>
    <row r="62" spans="6:19" x14ac:dyDescent="0.25">
      <c r="F62" s="28"/>
      <c r="G62" s="18">
        <f t="shared" si="1"/>
        <v>58</v>
      </c>
      <c r="H62" s="128" t="s">
        <v>402</v>
      </c>
      <c r="I62" s="129" t="s">
        <v>472</v>
      </c>
      <c r="J62" s="129" t="s">
        <v>126</v>
      </c>
      <c r="K62" s="18"/>
      <c r="L62" s="18">
        <v>1</v>
      </c>
      <c r="M62" s="28"/>
      <c r="S62" s="28"/>
    </row>
    <row r="63" spans="6:19" x14ac:dyDescent="0.25">
      <c r="F63" s="28"/>
      <c r="G63" s="18">
        <f t="shared" si="1"/>
        <v>59</v>
      </c>
      <c r="H63" s="128" t="s">
        <v>72</v>
      </c>
      <c r="I63" s="129" t="s">
        <v>472</v>
      </c>
      <c r="J63" s="129" t="s">
        <v>126</v>
      </c>
      <c r="K63" s="18"/>
      <c r="L63" s="18">
        <v>1</v>
      </c>
      <c r="M63" s="28"/>
      <c r="S63" s="28"/>
    </row>
    <row r="64" spans="6:19" x14ac:dyDescent="0.25">
      <c r="F64" s="28"/>
      <c r="G64" s="18">
        <v>60</v>
      </c>
      <c r="H64" s="128" t="s">
        <v>44</v>
      </c>
      <c r="I64" s="129" t="s">
        <v>472</v>
      </c>
      <c r="J64" s="129" t="s">
        <v>126</v>
      </c>
      <c r="K64" s="23"/>
      <c r="L64" s="18">
        <v>1</v>
      </c>
      <c r="M64" s="28"/>
      <c r="S64" s="28"/>
    </row>
    <row r="65" spans="1:19" x14ac:dyDescent="0.25">
      <c r="F65" s="28"/>
      <c r="G65" s="18">
        <v>61</v>
      </c>
      <c r="H65" s="128" t="s">
        <v>403</v>
      </c>
      <c r="I65" s="129" t="s">
        <v>472</v>
      </c>
      <c r="J65" s="129" t="s">
        <v>126</v>
      </c>
      <c r="K65" s="23"/>
      <c r="L65" s="18">
        <v>1</v>
      </c>
      <c r="M65" s="28"/>
      <c r="S65" s="28"/>
    </row>
    <row r="66" spans="1:19" x14ac:dyDescent="0.25">
      <c r="F66" s="28"/>
      <c r="G66" s="18">
        <v>62</v>
      </c>
      <c r="H66" s="128" t="s">
        <v>178</v>
      </c>
      <c r="I66" s="129" t="s">
        <v>472</v>
      </c>
      <c r="J66" s="129" t="s">
        <v>126</v>
      </c>
      <c r="K66" s="23"/>
      <c r="L66" s="18">
        <v>1</v>
      </c>
      <c r="M66" s="28"/>
      <c r="S66" s="28"/>
    </row>
    <row r="67" spans="1:19" x14ac:dyDescent="0.25">
      <c r="F67" s="28"/>
      <c r="G67" s="18">
        <v>63</v>
      </c>
      <c r="H67" s="128" t="s">
        <v>405</v>
      </c>
      <c r="I67" s="129" t="s">
        <v>472</v>
      </c>
      <c r="J67" s="129" t="s">
        <v>126</v>
      </c>
      <c r="K67" s="23"/>
      <c r="L67" s="18">
        <v>1</v>
      </c>
      <c r="M67" s="28"/>
      <c r="S67" s="28"/>
    </row>
    <row r="68" spans="1:19" x14ac:dyDescent="0.25">
      <c r="F68" s="28"/>
      <c r="G68" s="18">
        <v>64</v>
      </c>
      <c r="H68" s="128" t="s">
        <v>406</v>
      </c>
      <c r="I68" s="129" t="s">
        <v>472</v>
      </c>
      <c r="J68" s="129" t="s">
        <v>126</v>
      </c>
      <c r="K68" s="23"/>
      <c r="L68" s="18">
        <v>1</v>
      </c>
      <c r="M68" s="28"/>
      <c r="S68" s="28"/>
    </row>
    <row r="69" spans="1:19" x14ac:dyDescent="0.25">
      <c r="F69" s="28"/>
      <c r="G69" s="18">
        <v>65</v>
      </c>
      <c r="H69" s="128" t="s">
        <v>156</v>
      </c>
      <c r="I69" s="129" t="s">
        <v>472</v>
      </c>
      <c r="J69" s="129" t="s">
        <v>126</v>
      </c>
      <c r="K69" s="23"/>
      <c r="L69" s="18">
        <v>1</v>
      </c>
      <c r="M69" s="28"/>
      <c r="S69" s="28"/>
    </row>
    <row r="70" spans="1:19" x14ac:dyDescent="0.25">
      <c r="F70" s="28"/>
      <c r="G70" s="18"/>
      <c r="H70" s="26"/>
      <c r="I70" s="18"/>
      <c r="J70" s="40"/>
      <c r="K70" s="18"/>
      <c r="L70" s="18"/>
      <c r="M70" s="28"/>
      <c r="S70" s="28"/>
    </row>
    <row r="71" spans="1:19" x14ac:dyDescent="0.25">
      <c r="F71" s="28"/>
      <c r="G71" s="18"/>
      <c r="H71" s="26"/>
      <c r="I71" s="18"/>
      <c r="J71" s="40"/>
      <c r="K71" s="18"/>
      <c r="L71" s="18"/>
      <c r="M71" s="28"/>
      <c r="S71" s="28"/>
    </row>
    <row r="72" spans="1:19" ht="15.75" thickBot="1" x14ac:dyDescent="0.3">
      <c r="E72">
        <f>SUM(E5:E71)</f>
        <v>13</v>
      </c>
      <c r="F72" s="28"/>
      <c r="L72">
        <f>SUM(L5:L71)</f>
        <v>65</v>
      </c>
      <c r="M72" s="28"/>
      <c r="R72">
        <f>SUM(R5:R71)</f>
        <v>18</v>
      </c>
      <c r="S72" s="28"/>
    </row>
    <row r="73" spans="1:19" ht="33" thickBot="1" x14ac:dyDescent="0.55000000000000004">
      <c r="A73" s="164" t="s">
        <v>471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6"/>
    </row>
    <row r="74" spans="1:19" ht="15.75" thickBot="1" x14ac:dyDescent="0.3"/>
    <row r="75" spans="1:19" ht="18.75" x14ac:dyDescent="0.25">
      <c r="B75" s="169">
        <f>+E72</f>
        <v>13</v>
      </c>
      <c r="C75" s="41"/>
      <c r="D75" s="41"/>
      <c r="E75" s="41"/>
      <c r="F75" s="41"/>
      <c r="G75" s="41"/>
      <c r="H75" s="169">
        <f>+L72</f>
        <v>65</v>
      </c>
      <c r="I75" s="41"/>
      <c r="J75" s="41"/>
      <c r="K75" s="41"/>
      <c r="L75" s="41"/>
      <c r="M75" s="41"/>
      <c r="N75" s="41"/>
      <c r="O75" s="169">
        <f>+R72</f>
        <v>18</v>
      </c>
    </row>
    <row r="76" spans="1:19" ht="19.5" thickBot="1" x14ac:dyDescent="0.3">
      <c r="B76" s="170"/>
      <c r="C76" s="41"/>
      <c r="D76" s="41"/>
      <c r="E76" s="41"/>
      <c r="F76" s="41"/>
      <c r="G76" s="41"/>
      <c r="H76" s="170"/>
      <c r="I76" s="41"/>
      <c r="J76" s="41"/>
      <c r="K76" s="41"/>
      <c r="L76" s="41"/>
      <c r="M76" s="41"/>
      <c r="N76" s="41"/>
      <c r="O76" s="170"/>
    </row>
    <row r="77" spans="1:19" ht="15.75" thickBot="1" x14ac:dyDescent="0.3"/>
    <row r="78" spans="1:19" x14ac:dyDescent="0.25">
      <c r="C78" s="158">
        <f>+B75+H75+O75</f>
        <v>96</v>
      </c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</row>
    <row r="79" spans="1:19" ht="15.75" thickBot="1" x14ac:dyDescent="0.3"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3"/>
    </row>
  </sheetData>
  <mergeCells count="10">
    <mergeCell ref="C78:N79"/>
    <mergeCell ref="A73:S73"/>
    <mergeCell ref="A1:S1"/>
    <mergeCell ref="A2:S2"/>
    <mergeCell ref="B75:B76"/>
    <mergeCell ref="H75:H76"/>
    <mergeCell ref="O75:O76"/>
    <mergeCell ref="A4:E4"/>
    <mergeCell ref="G4:L4"/>
    <mergeCell ref="N4:R4"/>
  </mergeCells>
  <pageMargins left="0" right="0" top="0" bottom="0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view="pageBreakPreview" topLeftCell="B1" zoomScale="60" zoomScaleNormal="100" workbookViewId="0">
      <selection activeCell="P9" sqref="P9"/>
    </sheetView>
  </sheetViews>
  <sheetFormatPr baseColWidth="10" defaultColWidth="9.140625" defaultRowHeight="15" x14ac:dyDescent="0.25"/>
  <cols>
    <col min="1" max="1" width="4.28515625" customWidth="1"/>
    <col min="2" max="2" width="26.5703125" customWidth="1"/>
    <col min="3" max="13" width="7.7109375" customWidth="1"/>
    <col min="14" max="14" width="15.7109375" customWidth="1"/>
  </cols>
  <sheetData>
    <row r="1" spans="1:13" ht="46.5" thickBot="1" x14ac:dyDescent="0.75">
      <c r="B1" s="1" t="s">
        <v>32</v>
      </c>
      <c r="J1" s="71" t="str">
        <f>'DIVISION  4'!J1</f>
        <v>Saison 2017/2018</v>
      </c>
    </row>
    <row r="2" spans="1:13" ht="15.75" thickBot="1" x14ac:dyDescent="0.3">
      <c r="J2" s="149" t="str">
        <f>+'DIVISION  4'!J2:M2</f>
        <v>Art.37</v>
      </c>
      <c r="K2" s="150"/>
      <c r="L2" s="150"/>
      <c r="M2" s="151"/>
    </row>
    <row r="3" spans="1:13" ht="19.5" x14ac:dyDescent="0.3">
      <c r="B3" s="86" t="str">
        <f>'DIVISION 1'!B3</f>
        <v>descentes de PH</v>
      </c>
      <c r="C3" s="86">
        <f>'DIVISION  2'!C3</f>
        <v>10</v>
      </c>
      <c r="D3" s="10"/>
      <c r="E3" s="10"/>
      <c r="F3" s="10"/>
      <c r="G3" s="10"/>
      <c r="H3" s="10"/>
      <c r="I3" s="10"/>
      <c r="J3" s="100" t="s">
        <v>260</v>
      </c>
      <c r="K3" s="101"/>
      <c r="L3" s="101"/>
      <c r="M3" s="102"/>
    </row>
    <row r="4" spans="1:13" x14ac:dyDescent="0.25">
      <c r="B4" s="9" t="s">
        <v>451</v>
      </c>
      <c r="C4" s="9">
        <f>+'DIVISION  4'!C9+'DIVISION  4'!C10+'DIVISION  3'!C9</f>
        <v>16</v>
      </c>
      <c r="D4" s="10"/>
      <c r="E4" s="10"/>
      <c r="F4" s="10"/>
      <c r="G4" s="10"/>
      <c r="H4" s="10"/>
      <c r="I4" s="10"/>
      <c r="J4" s="103" t="s">
        <v>261</v>
      </c>
      <c r="K4" s="104"/>
      <c r="L4" s="104"/>
      <c r="M4" s="105"/>
    </row>
    <row r="5" spans="1:13" ht="15.75" x14ac:dyDescent="0.25">
      <c r="B5" s="35" t="s">
        <v>13</v>
      </c>
      <c r="C5" s="35">
        <v>19</v>
      </c>
      <c r="D5" s="87"/>
      <c r="E5" s="44"/>
      <c r="F5" s="44"/>
      <c r="G5" s="44"/>
      <c r="H5" s="44"/>
      <c r="I5" s="10"/>
      <c r="J5" s="103" t="s">
        <v>262</v>
      </c>
      <c r="K5" s="104"/>
      <c r="L5" s="104"/>
      <c r="M5" s="105"/>
    </row>
    <row r="6" spans="1:13" x14ac:dyDescent="0.25">
      <c r="B6" s="16"/>
      <c r="C6" s="16"/>
      <c r="D6" s="16"/>
      <c r="E6" s="10"/>
      <c r="F6" s="10"/>
      <c r="G6" s="10"/>
      <c r="H6" s="10"/>
      <c r="I6" s="10"/>
      <c r="J6" s="103" t="s">
        <v>263</v>
      </c>
      <c r="K6" s="104"/>
      <c r="L6" s="104"/>
      <c r="M6" s="105"/>
    </row>
    <row r="7" spans="1:13" x14ac:dyDescent="0.25">
      <c r="B7" s="16"/>
      <c r="C7" s="16"/>
      <c r="D7" s="16"/>
      <c r="E7" s="10"/>
      <c r="F7" s="10"/>
      <c r="G7" s="10"/>
      <c r="H7" s="10"/>
      <c r="I7" s="10"/>
      <c r="J7" s="103" t="s">
        <v>264</v>
      </c>
      <c r="K7" s="104"/>
      <c r="L7" s="104"/>
      <c r="M7" s="105"/>
    </row>
    <row r="8" spans="1:13" x14ac:dyDescent="0.25">
      <c r="B8" s="16"/>
      <c r="C8" s="16"/>
      <c r="D8" s="16"/>
      <c r="E8" s="10"/>
      <c r="F8" s="10"/>
      <c r="G8" s="10"/>
      <c r="H8" s="10"/>
      <c r="I8" s="10"/>
      <c r="J8" s="103" t="s">
        <v>265</v>
      </c>
      <c r="K8" s="104"/>
      <c r="L8" s="104"/>
      <c r="M8" s="105"/>
    </row>
    <row r="9" spans="1:13" ht="15.75" thickBot="1" x14ac:dyDescent="0.3">
      <c r="B9" s="16"/>
      <c r="C9" s="16"/>
      <c r="D9" s="11"/>
      <c r="E9" s="11"/>
      <c r="F9" s="10"/>
      <c r="G9" s="10"/>
      <c r="H9" s="10"/>
      <c r="I9" s="10"/>
      <c r="J9" s="106" t="s">
        <v>266</v>
      </c>
      <c r="K9" s="112"/>
      <c r="L9" s="112"/>
      <c r="M9" s="107"/>
    </row>
    <row r="10" spans="1:13" ht="15.75" thickBot="1" x14ac:dyDescent="0.3"/>
    <row r="11" spans="1:13" ht="20.25" thickBot="1" x14ac:dyDescent="0.35">
      <c r="B11" s="146" t="s">
        <v>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</row>
    <row r="12" spans="1:13" ht="15.75" thickBot="1" x14ac:dyDescent="0.3">
      <c r="B12" s="2" t="s">
        <v>0</v>
      </c>
      <c r="C12" s="2" t="s">
        <v>1</v>
      </c>
      <c r="D12" s="2" t="s">
        <v>31</v>
      </c>
      <c r="E12" s="2" t="s">
        <v>2</v>
      </c>
      <c r="F12" s="2" t="s">
        <v>3</v>
      </c>
      <c r="G12" s="2" t="s">
        <v>4</v>
      </c>
      <c r="H12" s="2" t="s">
        <v>5</v>
      </c>
      <c r="I12" s="2" t="s">
        <v>6</v>
      </c>
      <c r="J12" s="2" t="s">
        <v>7</v>
      </c>
      <c r="K12" s="2" t="s">
        <v>8</v>
      </c>
      <c r="L12" s="2" t="str">
        <f>'DIVISION  4'!L14</f>
        <v>Pén.+ -</v>
      </c>
      <c r="M12" s="2" t="str">
        <f>+J2</f>
        <v>Art.37</v>
      </c>
    </row>
    <row r="13" spans="1:13" ht="15.75" thickBot="1" x14ac:dyDescent="0.3">
      <c r="A13" s="3">
        <v>1</v>
      </c>
      <c r="B13" s="30" t="s">
        <v>58</v>
      </c>
      <c r="C13" s="8">
        <f>E13*3+F13*1+G13*0-K13-L13</f>
        <v>44</v>
      </c>
      <c r="D13" s="15">
        <f>E13+F13+G13</f>
        <v>20</v>
      </c>
      <c r="E13" s="5">
        <v>14</v>
      </c>
      <c r="F13" s="5">
        <v>2</v>
      </c>
      <c r="G13" s="5">
        <v>4</v>
      </c>
      <c r="H13" s="5">
        <v>68</v>
      </c>
      <c r="I13" s="5">
        <v>27</v>
      </c>
      <c r="J13" s="5">
        <f>H13-I13</f>
        <v>41</v>
      </c>
      <c r="K13" s="6"/>
      <c r="L13" s="6"/>
      <c r="M13" s="7"/>
    </row>
    <row r="14" spans="1:13" ht="15.75" thickBot="1" x14ac:dyDescent="0.3">
      <c r="A14" s="3">
        <f>A13+1</f>
        <v>2</v>
      </c>
      <c r="B14" s="30" t="s">
        <v>59</v>
      </c>
      <c r="C14" s="8">
        <f t="shared" ref="C14:C24" si="0">E14*3+F14*1+G14*0-K14-L14</f>
        <v>43</v>
      </c>
      <c r="D14" s="15">
        <f t="shared" ref="D14:D24" si="1">E14+F14+G14</f>
        <v>20</v>
      </c>
      <c r="E14" s="5">
        <v>14</v>
      </c>
      <c r="F14" s="5">
        <v>1</v>
      </c>
      <c r="G14" s="5">
        <v>5</v>
      </c>
      <c r="H14" s="5">
        <v>61</v>
      </c>
      <c r="I14" s="5">
        <v>25</v>
      </c>
      <c r="J14" s="5">
        <f t="shared" ref="J14:J24" si="2">H14-I14</f>
        <v>36</v>
      </c>
      <c r="K14" s="6"/>
      <c r="L14" s="6"/>
      <c r="M14" s="7"/>
    </row>
    <row r="15" spans="1:13" ht="15.75" thickBot="1" x14ac:dyDescent="0.3">
      <c r="A15" s="3">
        <f t="shared" ref="A15:A24" si="3">A14+1</f>
        <v>3</v>
      </c>
      <c r="B15" s="4" t="s">
        <v>75</v>
      </c>
      <c r="C15" s="8">
        <f t="shared" si="0"/>
        <v>35</v>
      </c>
      <c r="D15" s="15">
        <f t="shared" si="1"/>
        <v>20</v>
      </c>
      <c r="E15" s="5">
        <v>11</v>
      </c>
      <c r="F15" s="5">
        <v>3</v>
      </c>
      <c r="G15" s="5">
        <v>6</v>
      </c>
      <c r="H15" s="5">
        <v>48</v>
      </c>
      <c r="I15" s="5">
        <v>28</v>
      </c>
      <c r="J15" s="5">
        <f t="shared" si="2"/>
        <v>20</v>
      </c>
      <c r="K15" s="6"/>
      <c r="L15" s="6">
        <v>1</v>
      </c>
      <c r="M15" s="7">
        <v>3</v>
      </c>
    </row>
    <row r="16" spans="1:13" ht="15.75" thickBot="1" x14ac:dyDescent="0.3">
      <c r="A16" s="3">
        <f t="shared" si="3"/>
        <v>4</v>
      </c>
      <c r="B16" s="4" t="s">
        <v>408</v>
      </c>
      <c r="C16" s="8">
        <f t="shared" si="0"/>
        <v>35</v>
      </c>
      <c r="D16" s="15">
        <f t="shared" si="1"/>
        <v>20</v>
      </c>
      <c r="E16" s="5">
        <v>11</v>
      </c>
      <c r="F16" s="5">
        <v>3</v>
      </c>
      <c r="G16" s="5">
        <v>6</v>
      </c>
      <c r="H16" s="5">
        <v>46</v>
      </c>
      <c r="I16" s="5">
        <v>30</v>
      </c>
      <c r="J16" s="5">
        <f t="shared" si="2"/>
        <v>16</v>
      </c>
      <c r="K16" s="6">
        <v>1</v>
      </c>
      <c r="L16" s="6"/>
      <c r="M16" s="7"/>
    </row>
    <row r="17" spans="1:14" ht="15.75" thickBot="1" x14ac:dyDescent="0.3">
      <c r="A17" s="3">
        <f t="shared" si="3"/>
        <v>5</v>
      </c>
      <c r="B17" s="4" t="s">
        <v>409</v>
      </c>
      <c r="C17" s="8">
        <f t="shared" si="0"/>
        <v>34</v>
      </c>
      <c r="D17" s="15">
        <f t="shared" si="1"/>
        <v>20</v>
      </c>
      <c r="E17" s="5">
        <v>11</v>
      </c>
      <c r="F17" s="5">
        <v>1</v>
      </c>
      <c r="G17" s="5">
        <v>8</v>
      </c>
      <c r="H17" s="5">
        <v>48</v>
      </c>
      <c r="I17" s="5">
        <v>53</v>
      </c>
      <c r="J17" s="5">
        <f t="shared" si="2"/>
        <v>-5</v>
      </c>
      <c r="K17" s="6"/>
      <c r="L17" s="6"/>
      <c r="M17" s="7"/>
    </row>
    <row r="18" spans="1:14" ht="15.75" thickBot="1" x14ac:dyDescent="0.3">
      <c r="A18" s="3">
        <f t="shared" si="3"/>
        <v>6</v>
      </c>
      <c r="B18" s="4" t="s">
        <v>60</v>
      </c>
      <c r="C18" s="8">
        <f t="shared" si="0"/>
        <v>33</v>
      </c>
      <c r="D18" s="15">
        <f t="shared" si="1"/>
        <v>20</v>
      </c>
      <c r="E18" s="5">
        <v>9</v>
      </c>
      <c r="F18" s="5">
        <v>3</v>
      </c>
      <c r="G18" s="5">
        <v>8</v>
      </c>
      <c r="H18" s="5">
        <v>45</v>
      </c>
      <c r="I18" s="5">
        <v>26</v>
      </c>
      <c r="J18" s="5">
        <f t="shared" si="2"/>
        <v>19</v>
      </c>
      <c r="K18" s="6"/>
      <c r="L18" s="6">
        <v>-3</v>
      </c>
      <c r="M18" s="7"/>
    </row>
    <row r="19" spans="1:14" ht="15.75" thickBot="1" x14ac:dyDescent="0.3">
      <c r="A19" s="3">
        <f t="shared" si="3"/>
        <v>7</v>
      </c>
      <c r="B19" s="4" t="s">
        <v>227</v>
      </c>
      <c r="C19" s="8">
        <f t="shared" si="0"/>
        <v>33</v>
      </c>
      <c r="D19" s="15">
        <f t="shared" si="1"/>
        <v>20</v>
      </c>
      <c r="E19" s="5">
        <v>10</v>
      </c>
      <c r="F19" s="5">
        <v>3</v>
      </c>
      <c r="G19" s="5">
        <v>7</v>
      </c>
      <c r="H19" s="5">
        <v>48</v>
      </c>
      <c r="I19" s="5">
        <v>29</v>
      </c>
      <c r="J19" s="5">
        <f t="shared" si="2"/>
        <v>19</v>
      </c>
      <c r="K19" s="6"/>
      <c r="L19" s="6"/>
      <c r="M19" s="7"/>
    </row>
    <row r="20" spans="1:14" ht="15.75" thickBot="1" x14ac:dyDescent="0.3">
      <c r="A20" s="3">
        <f t="shared" si="3"/>
        <v>8</v>
      </c>
      <c r="B20" s="17" t="s">
        <v>114</v>
      </c>
      <c r="C20" s="8">
        <f t="shared" si="0"/>
        <v>25</v>
      </c>
      <c r="D20" s="15">
        <f t="shared" si="1"/>
        <v>20</v>
      </c>
      <c r="E20" s="5">
        <v>8</v>
      </c>
      <c r="F20" s="5">
        <v>2</v>
      </c>
      <c r="G20" s="5">
        <v>10</v>
      </c>
      <c r="H20" s="5">
        <v>43</v>
      </c>
      <c r="I20" s="5">
        <v>48</v>
      </c>
      <c r="J20" s="5">
        <f t="shared" si="2"/>
        <v>-5</v>
      </c>
      <c r="K20" s="6">
        <v>1</v>
      </c>
      <c r="L20" s="6"/>
      <c r="M20" s="7">
        <v>2</v>
      </c>
    </row>
    <row r="21" spans="1:14" ht="15.75" thickBot="1" x14ac:dyDescent="0.3">
      <c r="A21" s="3">
        <f t="shared" si="3"/>
        <v>9</v>
      </c>
      <c r="B21" s="17" t="s">
        <v>410</v>
      </c>
      <c r="C21" s="8">
        <f t="shared" si="0"/>
        <v>15</v>
      </c>
      <c r="D21" s="15">
        <f t="shared" si="1"/>
        <v>20</v>
      </c>
      <c r="E21" s="5">
        <v>6</v>
      </c>
      <c r="F21" s="5">
        <v>0</v>
      </c>
      <c r="G21" s="5">
        <v>14</v>
      </c>
      <c r="H21" s="5">
        <v>29</v>
      </c>
      <c r="I21" s="5">
        <v>53</v>
      </c>
      <c r="J21" s="5">
        <f t="shared" si="2"/>
        <v>-24</v>
      </c>
      <c r="K21" s="6">
        <v>2</v>
      </c>
      <c r="L21" s="6">
        <v>1</v>
      </c>
      <c r="M21" s="7"/>
    </row>
    <row r="22" spans="1:14" ht="15.75" thickBot="1" x14ac:dyDescent="0.3">
      <c r="A22" s="3">
        <f t="shared" si="3"/>
        <v>10</v>
      </c>
      <c r="B22" s="17" t="s">
        <v>411</v>
      </c>
      <c r="C22" s="8">
        <f t="shared" si="0"/>
        <v>9</v>
      </c>
      <c r="D22" s="15">
        <f t="shared" si="1"/>
        <v>20</v>
      </c>
      <c r="E22" s="5">
        <v>3</v>
      </c>
      <c r="F22" s="5">
        <v>1</v>
      </c>
      <c r="G22" s="5">
        <v>16</v>
      </c>
      <c r="H22" s="5">
        <v>20</v>
      </c>
      <c r="I22" s="5">
        <v>77</v>
      </c>
      <c r="J22" s="5">
        <f t="shared" si="2"/>
        <v>-57</v>
      </c>
      <c r="K22" s="6">
        <v>1</v>
      </c>
      <c r="L22" s="6"/>
      <c r="M22" s="7"/>
    </row>
    <row r="23" spans="1:14" ht="15.75" thickBot="1" x14ac:dyDescent="0.3">
      <c r="A23" s="3">
        <f t="shared" si="3"/>
        <v>11</v>
      </c>
      <c r="B23" s="17" t="s">
        <v>76</v>
      </c>
      <c r="C23" s="8">
        <f t="shared" si="0"/>
        <v>5</v>
      </c>
      <c r="D23" s="15">
        <f t="shared" si="1"/>
        <v>20</v>
      </c>
      <c r="E23" s="5">
        <v>2</v>
      </c>
      <c r="F23" s="5">
        <v>1</v>
      </c>
      <c r="G23" s="5">
        <v>17</v>
      </c>
      <c r="H23" s="5">
        <v>18</v>
      </c>
      <c r="I23" s="5">
        <v>75</v>
      </c>
      <c r="J23" s="5">
        <f t="shared" si="2"/>
        <v>-57</v>
      </c>
      <c r="K23" s="6">
        <v>2</v>
      </c>
      <c r="L23" s="6"/>
      <c r="M23" s="7"/>
    </row>
    <row r="24" spans="1:14" ht="15.75" thickBot="1" x14ac:dyDescent="0.3">
      <c r="A24" s="3">
        <f t="shared" si="3"/>
        <v>12</v>
      </c>
      <c r="B24" s="17"/>
      <c r="C24" s="8">
        <f t="shared" si="0"/>
        <v>0</v>
      </c>
      <c r="D24" s="15">
        <f t="shared" si="1"/>
        <v>0</v>
      </c>
      <c r="E24" s="5"/>
      <c r="F24" s="5"/>
      <c r="G24" s="5"/>
      <c r="H24" s="5"/>
      <c r="I24" s="5"/>
      <c r="J24" s="5">
        <f t="shared" si="2"/>
        <v>0</v>
      </c>
      <c r="K24" s="6"/>
      <c r="L24" s="6"/>
      <c r="M24" s="7"/>
      <c r="N24" s="10"/>
    </row>
    <row r="25" spans="1:14" ht="15.75" thickBot="1" x14ac:dyDescent="0.3"/>
    <row r="26" spans="1:14" ht="20.25" thickBot="1" x14ac:dyDescent="0.35">
      <c r="B26" s="146" t="s">
        <v>10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1:14" ht="15.75" thickBot="1" x14ac:dyDescent="0.3">
      <c r="B27" s="2" t="s">
        <v>0</v>
      </c>
      <c r="C27" s="2" t="s">
        <v>1</v>
      </c>
      <c r="D27" s="2" t="s">
        <v>31</v>
      </c>
      <c r="E27" s="2" t="s">
        <v>2</v>
      </c>
      <c r="F27" s="2" t="s">
        <v>3</v>
      </c>
      <c r="G27" s="2" t="s">
        <v>4</v>
      </c>
      <c r="H27" s="2" t="s">
        <v>5</v>
      </c>
      <c r="I27" s="2" t="s">
        <v>6</v>
      </c>
      <c r="J27" s="2" t="s">
        <v>7</v>
      </c>
      <c r="K27" s="2" t="s">
        <v>8</v>
      </c>
      <c r="L27" s="2" t="str">
        <f>L12</f>
        <v>Pén.+ -</v>
      </c>
      <c r="M27" s="2" t="str">
        <f>+M12</f>
        <v>Art.37</v>
      </c>
    </row>
    <row r="28" spans="1:14" ht="15.75" thickBot="1" x14ac:dyDescent="0.3">
      <c r="A28" s="3">
        <v>1</v>
      </c>
      <c r="B28" s="30" t="s">
        <v>369</v>
      </c>
      <c r="C28" s="8">
        <f>E28*3+F28*1+G28*0-K28-L28</f>
        <v>54</v>
      </c>
      <c r="D28" s="15">
        <f>E28+F28+G28</f>
        <v>20</v>
      </c>
      <c r="E28" s="5">
        <v>18</v>
      </c>
      <c r="F28" s="5">
        <v>0</v>
      </c>
      <c r="G28" s="5">
        <v>2</v>
      </c>
      <c r="H28" s="5">
        <v>81</v>
      </c>
      <c r="I28" s="5">
        <v>11</v>
      </c>
      <c r="J28" s="5">
        <f>H28-I28</f>
        <v>70</v>
      </c>
      <c r="K28" s="6"/>
      <c r="L28" s="6"/>
      <c r="M28" s="7"/>
    </row>
    <row r="29" spans="1:14" ht="15.75" thickBot="1" x14ac:dyDescent="0.3">
      <c r="A29" s="3">
        <f>A28+1</f>
        <v>2</v>
      </c>
      <c r="B29" s="17" t="s">
        <v>116</v>
      </c>
      <c r="C29" s="8">
        <f t="shared" ref="C29:C39" si="4">E29*3+F29*1+G29*0-K29-L29</f>
        <v>48</v>
      </c>
      <c r="D29" s="15">
        <f t="shared" ref="D29:D39" si="5">E29+F29+G29</f>
        <v>20</v>
      </c>
      <c r="E29" s="5">
        <v>15</v>
      </c>
      <c r="F29" s="5">
        <v>3</v>
      </c>
      <c r="G29" s="5">
        <v>2</v>
      </c>
      <c r="H29" s="5">
        <v>55</v>
      </c>
      <c r="I29" s="5">
        <v>14</v>
      </c>
      <c r="J29" s="5">
        <f t="shared" ref="J29:J39" si="6">H29-I29</f>
        <v>41</v>
      </c>
      <c r="K29" s="6"/>
      <c r="L29" s="6"/>
      <c r="M29" s="7"/>
      <c r="N29" s="131" t="s">
        <v>465</v>
      </c>
    </row>
    <row r="30" spans="1:14" ht="15.75" thickBot="1" x14ac:dyDescent="0.3">
      <c r="A30" s="3">
        <f t="shared" ref="A30:A39" si="7">A29+1</f>
        <v>3</v>
      </c>
      <c r="B30" s="30" t="s">
        <v>106</v>
      </c>
      <c r="C30" s="8">
        <f t="shared" si="4"/>
        <v>39</v>
      </c>
      <c r="D30" s="15">
        <f t="shared" si="5"/>
        <v>20</v>
      </c>
      <c r="E30" s="5">
        <v>13</v>
      </c>
      <c r="F30" s="5">
        <v>2</v>
      </c>
      <c r="G30" s="5">
        <v>5</v>
      </c>
      <c r="H30" s="5">
        <v>54</v>
      </c>
      <c r="I30" s="5">
        <v>29</v>
      </c>
      <c r="J30" s="5">
        <f t="shared" si="6"/>
        <v>25</v>
      </c>
      <c r="K30" s="6">
        <v>2</v>
      </c>
      <c r="L30" s="6"/>
      <c r="M30" s="7"/>
      <c r="N30" s="18"/>
    </row>
    <row r="31" spans="1:14" ht="15.75" thickBot="1" x14ac:dyDescent="0.3">
      <c r="A31" s="3">
        <f t="shared" si="7"/>
        <v>4</v>
      </c>
      <c r="B31" s="4" t="s">
        <v>50</v>
      </c>
      <c r="C31" s="8">
        <f t="shared" si="4"/>
        <v>34</v>
      </c>
      <c r="D31" s="15">
        <f t="shared" si="5"/>
        <v>20</v>
      </c>
      <c r="E31" s="5">
        <v>11</v>
      </c>
      <c r="F31" s="5">
        <v>1</v>
      </c>
      <c r="G31" s="5">
        <v>8</v>
      </c>
      <c r="H31" s="5">
        <v>29</v>
      </c>
      <c r="I31" s="5">
        <v>28</v>
      </c>
      <c r="J31" s="5">
        <f t="shared" si="6"/>
        <v>1</v>
      </c>
      <c r="K31" s="6"/>
      <c r="L31" s="6"/>
      <c r="M31" s="7">
        <v>6</v>
      </c>
    </row>
    <row r="32" spans="1:14" ht="15.75" thickBot="1" x14ac:dyDescent="0.3">
      <c r="A32" s="3">
        <f t="shared" si="7"/>
        <v>5</v>
      </c>
      <c r="B32" s="4" t="s">
        <v>412</v>
      </c>
      <c r="C32" s="8">
        <f t="shared" si="4"/>
        <v>32</v>
      </c>
      <c r="D32" s="15">
        <f t="shared" si="5"/>
        <v>20</v>
      </c>
      <c r="E32" s="5">
        <v>10</v>
      </c>
      <c r="F32" s="5">
        <v>3</v>
      </c>
      <c r="G32" s="5">
        <v>7</v>
      </c>
      <c r="H32" s="5">
        <v>40</v>
      </c>
      <c r="I32" s="5">
        <v>29</v>
      </c>
      <c r="J32" s="5">
        <f t="shared" si="6"/>
        <v>11</v>
      </c>
      <c r="K32" s="6">
        <v>1</v>
      </c>
      <c r="L32" s="6"/>
      <c r="M32" s="7"/>
    </row>
    <row r="33" spans="1:13" ht="15.75" thickBot="1" x14ac:dyDescent="0.3">
      <c r="A33" s="3">
        <f t="shared" si="7"/>
        <v>6</v>
      </c>
      <c r="B33" s="4" t="s">
        <v>413</v>
      </c>
      <c r="C33" s="8">
        <f t="shared" si="4"/>
        <v>22</v>
      </c>
      <c r="D33" s="15">
        <f t="shared" si="5"/>
        <v>20</v>
      </c>
      <c r="E33" s="5">
        <v>5</v>
      </c>
      <c r="F33" s="5">
        <v>7</v>
      </c>
      <c r="G33" s="5">
        <v>8</v>
      </c>
      <c r="H33" s="5">
        <v>31</v>
      </c>
      <c r="I33" s="5">
        <v>44</v>
      </c>
      <c r="J33" s="5">
        <f t="shared" si="6"/>
        <v>-13</v>
      </c>
      <c r="K33" s="6"/>
      <c r="L33" s="6"/>
      <c r="M33" s="7"/>
    </row>
    <row r="34" spans="1:13" ht="15.75" thickBot="1" x14ac:dyDescent="0.3">
      <c r="A34" s="3">
        <f t="shared" si="7"/>
        <v>7</v>
      </c>
      <c r="B34" s="4" t="s">
        <v>414</v>
      </c>
      <c r="C34" s="8">
        <f t="shared" si="4"/>
        <v>21</v>
      </c>
      <c r="D34" s="15">
        <f t="shared" si="5"/>
        <v>20</v>
      </c>
      <c r="E34" s="5">
        <v>6</v>
      </c>
      <c r="F34" s="5">
        <v>3</v>
      </c>
      <c r="G34" s="5">
        <v>11</v>
      </c>
      <c r="H34" s="5">
        <v>27</v>
      </c>
      <c r="I34" s="5">
        <v>45</v>
      </c>
      <c r="J34" s="5">
        <f t="shared" si="6"/>
        <v>-18</v>
      </c>
      <c r="K34" s="6"/>
      <c r="L34" s="6"/>
      <c r="M34" s="7"/>
    </row>
    <row r="35" spans="1:13" ht="15.75" thickBot="1" x14ac:dyDescent="0.3">
      <c r="A35" s="3">
        <f t="shared" si="7"/>
        <v>8</v>
      </c>
      <c r="B35" s="17" t="s">
        <v>97</v>
      </c>
      <c r="C35" s="8">
        <f t="shared" si="4"/>
        <v>21</v>
      </c>
      <c r="D35" s="15">
        <f t="shared" si="5"/>
        <v>20</v>
      </c>
      <c r="E35" s="5">
        <v>5</v>
      </c>
      <c r="F35" s="5">
        <v>6</v>
      </c>
      <c r="G35" s="5">
        <v>9</v>
      </c>
      <c r="H35" s="5">
        <v>38</v>
      </c>
      <c r="I35" s="5">
        <v>50</v>
      </c>
      <c r="J35" s="5">
        <f t="shared" si="6"/>
        <v>-12</v>
      </c>
      <c r="K35" s="6"/>
      <c r="L35" s="6"/>
      <c r="M35" s="7"/>
    </row>
    <row r="36" spans="1:13" ht="15.75" thickBot="1" x14ac:dyDescent="0.3">
      <c r="A36" s="3">
        <f t="shared" si="7"/>
        <v>9</v>
      </c>
      <c r="B36" s="17" t="s">
        <v>107</v>
      </c>
      <c r="C36" s="8">
        <f t="shared" si="4"/>
        <v>15</v>
      </c>
      <c r="D36" s="15">
        <f t="shared" si="5"/>
        <v>20</v>
      </c>
      <c r="E36" s="5">
        <v>4</v>
      </c>
      <c r="F36" s="5">
        <v>3</v>
      </c>
      <c r="G36" s="5">
        <v>13</v>
      </c>
      <c r="H36" s="5">
        <v>22</v>
      </c>
      <c r="I36" s="5">
        <v>45</v>
      </c>
      <c r="J36" s="5">
        <f t="shared" si="6"/>
        <v>-23</v>
      </c>
      <c r="K36" s="6"/>
      <c r="L36" s="6"/>
      <c r="M36" s="7"/>
    </row>
    <row r="37" spans="1:13" ht="15.75" thickBot="1" x14ac:dyDescent="0.3">
      <c r="A37" s="3">
        <f t="shared" si="7"/>
        <v>10</v>
      </c>
      <c r="B37" s="17" t="s">
        <v>104</v>
      </c>
      <c r="C37" s="8">
        <f t="shared" si="4"/>
        <v>13</v>
      </c>
      <c r="D37" s="15">
        <f t="shared" si="5"/>
        <v>20</v>
      </c>
      <c r="E37" s="5">
        <v>4</v>
      </c>
      <c r="F37" s="5">
        <v>2</v>
      </c>
      <c r="G37" s="5">
        <v>14</v>
      </c>
      <c r="H37" s="5">
        <v>15</v>
      </c>
      <c r="I37" s="5">
        <v>53</v>
      </c>
      <c r="J37" s="5">
        <f t="shared" si="6"/>
        <v>-38</v>
      </c>
      <c r="K37" s="6">
        <v>1</v>
      </c>
      <c r="L37" s="6"/>
      <c r="M37" s="7"/>
    </row>
    <row r="38" spans="1:13" ht="15.75" thickBot="1" x14ac:dyDescent="0.3">
      <c r="A38" s="3">
        <f t="shared" si="7"/>
        <v>11</v>
      </c>
      <c r="B38" s="17" t="s">
        <v>113</v>
      </c>
      <c r="C38" s="8">
        <f t="shared" si="4"/>
        <v>10</v>
      </c>
      <c r="D38" s="15">
        <f t="shared" si="5"/>
        <v>20</v>
      </c>
      <c r="E38" s="5">
        <v>2</v>
      </c>
      <c r="F38" s="5">
        <v>4</v>
      </c>
      <c r="G38" s="5">
        <v>14</v>
      </c>
      <c r="H38" s="5">
        <v>22</v>
      </c>
      <c r="I38" s="5">
        <v>66</v>
      </c>
      <c r="J38" s="5">
        <f t="shared" si="6"/>
        <v>-44</v>
      </c>
      <c r="K38" s="6"/>
      <c r="L38" s="6"/>
      <c r="M38" s="7"/>
    </row>
    <row r="39" spans="1:13" ht="15.75" thickBot="1" x14ac:dyDescent="0.3">
      <c r="A39" s="3">
        <f t="shared" si="7"/>
        <v>12</v>
      </c>
      <c r="B39" s="17"/>
      <c r="C39" s="8">
        <f t="shared" si="4"/>
        <v>0</v>
      </c>
      <c r="D39" s="15">
        <f t="shared" si="5"/>
        <v>0</v>
      </c>
      <c r="E39" s="5"/>
      <c r="F39" s="5"/>
      <c r="G39" s="5"/>
      <c r="H39" s="5"/>
      <c r="I39" s="5"/>
      <c r="J39" s="5">
        <f t="shared" si="6"/>
        <v>0</v>
      </c>
      <c r="K39" s="6"/>
      <c r="L39" s="6"/>
      <c r="M39" s="7"/>
    </row>
    <row r="40" spans="1:13" ht="15.75" thickBot="1" x14ac:dyDescent="0.3"/>
    <row r="41" spans="1:13" ht="20.25" thickBot="1" x14ac:dyDescent="0.35">
      <c r="B41" s="146" t="s">
        <v>11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</row>
    <row r="42" spans="1:13" ht="15.75" thickBot="1" x14ac:dyDescent="0.3">
      <c r="B42" s="2" t="s">
        <v>0</v>
      </c>
      <c r="C42" s="2" t="s">
        <v>1</v>
      </c>
      <c r="D42" s="2" t="s">
        <v>31</v>
      </c>
      <c r="E42" s="2" t="s">
        <v>2</v>
      </c>
      <c r="F42" s="2" t="s">
        <v>3</v>
      </c>
      <c r="G42" s="2" t="s">
        <v>4</v>
      </c>
      <c r="H42" s="2" t="s">
        <v>5</v>
      </c>
      <c r="I42" s="2" t="s">
        <v>6</v>
      </c>
      <c r="J42" s="2" t="s">
        <v>7</v>
      </c>
      <c r="K42" s="2" t="s">
        <v>8</v>
      </c>
      <c r="L42" s="2" t="str">
        <f>L27</f>
        <v>Pén.+ -</v>
      </c>
      <c r="M42" s="2" t="str">
        <f>+M27</f>
        <v>Art.37</v>
      </c>
    </row>
    <row r="43" spans="1:13" ht="15.75" thickBot="1" x14ac:dyDescent="0.3">
      <c r="A43" s="3">
        <v>1</v>
      </c>
      <c r="B43" s="30" t="s">
        <v>370</v>
      </c>
      <c r="C43" s="8">
        <f>E43*3+F43*1+G43*0-K43-L43</f>
        <v>45</v>
      </c>
      <c r="D43" s="15">
        <f>E43+F43+G43</f>
        <v>20</v>
      </c>
      <c r="E43" s="5">
        <v>13</v>
      </c>
      <c r="F43" s="5">
        <v>6</v>
      </c>
      <c r="G43" s="5">
        <v>1</v>
      </c>
      <c r="H43" s="5">
        <v>56</v>
      </c>
      <c r="I43" s="5">
        <v>17</v>
      </c>
      <c r="J43" s="5">
        <f>H43-I43</f>
        <v>39</v>
      </c>
      <c r="K43" s="6"/>
      <c r="L43" s="6"/>
      <c r="M43" s="7"/>
    </row>
    <row r="44" spans="1:13" ht="15.75" thickBot="1" x14ac:dyDescent="0.3">
      <c r="A44" s="3">
        <f>A43+1</f>
        <v>2</v>
      </c>
      <c r="B44" s="30" t="s">
        <v>218</v>
      </c>
      <c r="C44" s="8">
        <f t="shared" ref="C44:C54" si="8">E44*3+F44*1+G44*0-K44-L44</f>
        <v>43</v>
      </c>
      <c r="D44" s="15">
        <f t="shared" ref="D44:D54" si="9">E44+F44+G44</f>
        <v>20</v>
      </c>
      <c r="E44" s="5">
        <v>14</v>
      </c>
      <c r="F44" s="5">
        <v>1</v>
      </c>
      <c r="G44" s="5">
        <v>5</v>
      </c>
      <c r="H44" s="5">
        <v>52</v>
      </c>
      <c r="I44" s="5">
        <v>22</v>
      </c>
      <c r="J44" s="5">
        <f t="shared" ref="J44:J54" si="10">H44-I44</f>
        <v>30</v>
      </c>
      <c r="K44" s="6"/>
      <c r="L44" s="6"/>
      <c r="M44" s="7"/>
    </row>
    <row r="45" spans="1:13" ht="15.75" thickBot="1" x14ac:dyDescent="0.3">
      <c r="A45" s="3">
        <f t="shared" ref="A45:A54" si="11">A44+1</f>
        <v>3</v>
      </c>
      <c r="B45" s="4" t="s">
        <v>103</v>
      </c>
      <c r="C45" s="8">
        <f t="shared" si="8"/>
        <v>40</v>
      </c>
      <c r="D45" s="15">
        <f t="shared" si="9"/>
        <v>20</v>
      </c>
      <c r="E45" s="5">
        <v>12</v>
      </c>
      <c r="F45" s="5">
        <v>4</v>
      </c>
      <c r="G45" s="5">
        <v>4</v>
      </c>
      <c r="H45" s="5">
        <v>46</v>
      </c>
      <c r="I45" s="5">
        <v>17</v>
      </c>
      <c r="J45" s="5">
        <f t="shared" si="10"/>
        <v>29</v>
      </c>
      <c r="K45" s="6"/>
      <c r="L45" s="6"/>
      <c r="M45" s="7">
        <v>2</v>
      </c>
    </row>
    <row r="46" spans="1:13" ht="15.75" thickBot="1" x14ac:dyDescent="0.3">
      <c r="A46" s="3">
        <f t="shared" si="11"/>
        <v>4</v>
      </c>
      <c r="B46" s="4" t="s">
        <v>415</v>
      </c>
      <c r="C46" s="8">
        <f t="shared" si="8"/>
        <v>39</v>
      </c>
      <c r="D46" s="15">
        <f t="shared" si="9"/>
        <v>20</v>
      </c>
      <c r="E46" s="5">
        <v>12</v>
      </c>
      <c r="F46" s="5">
        <v>3</v>
      </c>
      <c r="G46" s="5">
        <v>5</v>
      </c>
      <c r="H46" s="5">
        <v>60</v>
      </c>
      <c r="I46" s="5">
        <v>26</v>
      </c>
      <c r="J46" s="5">
        <f t="shared" si="10"/>
        <v>34</v>
      </c>
      <c r="K46" s="6"/>
      <c r="L46" s="6"/>
      <c r="M46" s="7">
        <v>2</v>
      </c>
    </row>
    <row r="47" spans="1:13" ht="15.75" thickBot="1" x14ac:dyDescent="0.3">
      <c r="A47" s="3">
        <f t="shared" si="11"/>
        <v>5</v>
      </c>
      <c r="B47" s="4" t="s">
        <v>182</v>
      </c>
      <c r="C47" s="8">
        <f t="shared" si="8"/>
        <v>29</v>
      </c>
      <c r="D47" s="15">
        <f t="shared" si="9"/>
        <v>20</v>
      </c>
      <c r="E47" s="5">
        <v>9</v>
      </c>
      <c r="F47" s="5">
        <v>2</v>
      </c>
      <c r="G47" s="5">
        <v>9</v>
      </c>
      <c r="H47" s="5">
        <v>46</v>
      </c>
      <c r="I47" s="5">
        <v>44</v>
      </c>
      <c r="J47" s="5">
        <f t="shared" si="10"/>
        <v>2</v>
      </c>
      <c r="K47" s="6"/>
      <c r="L47" s="6"/>
      <c r="M47" s="7"/>
    </row>
    <row r="48" spans="1:13" ht="15.75" thickBot="1" x14ac:dyDescent="0.3">
      <c r="A48" s="3">
        <f t="shared" si="11"/>
        <v>6</v>
      </c>
      <c r="B48" s="4" t="s">
        <v>47</v>
      </c>
      <c r="C48" s="8">
        <f t="shared" si="8"/>
        <v>29</v>
      </c>
      <c r="D48" s="15">
        <f t="shared" si="9"/>
        <v>20</v>
      </c>
      <c r="E48" s="5">
        <v>9</v>
      </c>
      <c r="F48" s="5">
        <v>2</v>
      </c>
      <c r="G48" s="5">
        <v>9</v>
      </c>
      <c r="H48" s="5">
        <v>29</v>
      </c>
      <c r="I48" s="5">
        <v>29</v>
      </c>
      <c r="J48" s="5">
        <f t="shared" si="10"/>
        <v>0</v>
      </c>
      <c r="K48" s="6"/>
      <c r="L48" s="6"/>
      <c r="M48" s="7"/>
    </row>
    <row r="49" spans="1:14" ht="15.75" thickBot="1" x14ac:dyDescent="0.3">
      <c r="A49" s="3">
        <f t="shared" si="11"/>
        <v>7</v>
      </c>
      <c r="B49" s="4" t="s">
        <v>105</v>
      </c>
      <c r="C49" s="8">
        <f t="shared" si="8"/>
        <v>29</v>
      </c>
      <c r="D49" s="15">
        <f t="shared" si="9"/>
        <v>20</v>
      </c>
      <c r="E49" s="5">
        <v>9</v>
      </c>
      <c r="F49" s="5">
        <v>2</v>
      </c>
      <c r="G49" s="5">
        <v>9</v>
      </c>
      <c r="H49" s="5">
        <v>36</v>
      </c>
      <c r="I49" s="5">
        <v>33</v>
      </c>
      <c r="J49" s="5">
        <f t="shared" si="10"/>
        <v>3</v>
      </c>
      <c r="K49" s="6"/>
      <c r="L49" s="6"/>
      <c r="M49" s="7"/>
    </row>
    <row r="50" spans="1:14" ht="15.75" thickBot="1" x14ac:dyDescent="0.3">
      <c r="A50" s="3">
        <f t="shared" si="11"/>
        <v>8</v>
      </c>
      <c r="B50" s="17" t="s">
        <v>99</v>
      </c>
      <c r="C50" s="8">
        <f t="shared" si="8"/>
        <v>16</v>
      </c>
      <c r="D50" s="15">
        <f t="shared" si="9"/>
        <v>20</v>
      </c>
      <c r="E50" s="5">
        <v>5</v>
      </c>
      <c r="F50" s="5">
        <v>1</v>
      </c>
      <c r="G50" s="5">
        <v>14</v>
      </c>
      <c r="H50" s="5">
        <v>25</v>
      </c>
      <c r="I50" s="5">
        <v>50</v>
      </c>
      <c r="J50" s="5">
        <f t="shared" si="10"/>
        <v>-25</v>
      </c>
      <c r="K50" s="6"/>
      <c r="L50" s="6"/>
      <c r="M50" s="7"/>
    </row>
    <row r="51" spans="1:14" ht="15.75" thickBot="1" x14ac:dyDescent="0.3">
      <c r="A51" s="3">
        <f t="shared" si="11"/>
        <v>9</v>
      </c>
      <c r="B51" s="17" t="s">
        <v>416</v>
      </c>
      <c r="C51" s="8">
        <f t="shared" si="8"/>
        <v>16</v>
      </c>
      <c r="D51" s="15">
        <f t="shared" si="9"/>
        <v>20</v>
      </c>
      <c r="E51" s="5">
        <v>5</v>
      </c>
      <c r="F51" s="5">
        <v>3</v>
      </c>
      <c r="G51" s="5">
        <v>12</v>
      </c>
      <c r="H51" s="5">
        <v>26</v>
      </c>
      <c r="I51" s="5">
        <v>49</v>
      </c>
      <c r="J51" s="5">
        <f t="shared" si="10"/>
        <v>-23</v>
      </c>
      <c r="K51" s="6">
        <v>2</v>
      </c>
      <c r="L51" s="6"/>
      <c r="M51" s="7"/>
    </row>
    <row r="52" spans="1:14" ht="15.75" thickBot="1" x14ac:dyDescent="0.3">
      <c r="A52" s="3">
        <f t="shared" si="11"/>
        <v>10</v>
      </c>
      <c r="B52" s="17" t="s">
        <v>417</v>
      </c>
      <c r="C52" s="8">
        <f t="shared" si="8"/>
        <v>16</v>
      </c>
      <c r="D52" s="15">
        <f t="shared" si="9"/>
        <v>20</v>
      </c>
      <c r="E52" s="5">
        <v>5</v>
      </c>
      <c r="F52" s="5">
        <v>2</v>
      </c>
      <c r="G52" s="5">
        <v>13</v>
      </c>
      <c r="H52" s="5">
        <v>26</v>
      </c>
      <c r="I52" s="5">
        <v>73</v>
      </c>
      <c r="J52" s="5">
        <f t="shared" si="10"/>
        <v>-47</v>
      </c>
      <c r="K52" s="6">
        <v>1</v>
      </c>
      <c r="L52" s="6"/>
      <c r="M52" s="7"/>
    </row>
    <row r="53" spans="1:14" ht="15.75" thickBot="1" x14ac:dyDescent="0.3">
      <c r="A53" s="3">
        <f t="shared" si="11"/>
        <v>11</v>
      </c>
      <c r="B53" s="17" t="s">
        <v>240</v>
      </c>
      <c r="C53" s="8">
        <f t="shared" si="8"/>
        <v>11</v>
      </c>
      <c r="D53" s="15">
        <f t="shared" si="9"/>
        <v>20</v>
      </c>
      <c r="E53" s="5">
        <v>3</v>
      </c>
      <c r="F53" s="5">
        <v>2</v>
      </c>
      <c r="G53" s="5">
        <v>15</v>
      </c>
      <c r="H53" s="5">
        <v>14</v>
      </c>
      <c r="I53" s="5">
        <v>56</v>
      </c>
      <c r="J53" s="5">
        <f t="shared" si="10"/>
        <v>-42</v>
      </c>
      <c r="K53" s="6"/>
      <c r="L53" s="6"/>
      <c r="M53" s="7"/>
    </row>
    <row r="54" spans="1:14" ht="15.75" thickBot="1" x14ac:dyDescent="0.3">
      <c r="A54" s="3">
        <f t="shared" si="11"/>
        <v>12</v>
      </c>
      <c r="B54" s="17"/>
      <c r="C54" s="8">
        <f t="shared" si="8"/>
        <v>0</v>
      </c>
      <c r="D54" s="15">
        <f t="shared" si="9"/>
        <v>0</v>
      </c>
      <c r="E54" s="5"/>
      <c r="F54" s="5"/>
      <c r="G54" s="5"/>
      <c r="H54" s="5"/>
      <c r="I54" s="5"/>
      <c r="J54" s="5">
        <f t="shared" si="10"/>
        <v>0</v>
      </c>
      <c r="K54" s="6"/>
      <c r="L54" s="6"/>
      <c r="M54" s="7"/>
    </row>
    <row r="55" spans="1:14" ht="15.75" thickBot="1" x14ac:dyDescent="0.3"/>
    <row r="56" spans="1:14" ht="20.25" thickBot="1" x14ac:dyDescent="0.35">
      <c r="B56" s="146" t="s">
        <v>15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8"/>
    </row>
    <row r="57" spans="1:14" ht="15.75" thickBot="1" x14ac:dyDescent="0.3">
      <c r="B57" s="2" t="s">
        <v>0</v>
      </c>
      <c r="C57" s="2" t="s">
        <v>1</v>
      </c>
      <c r="D57" s="2" t="s">
        <v>31</v>
      </c>
      <c r="E57" s="2" t="s">
        <v>2</v>
      </c>
      <c r="F57" s="2" t="s">
        <v>3</v>
      </c>
      <c r="G57" s="2" t="s">
        <v>4</v>
      </c>
      <c r="H57" s="2" t="s">
        <v>5</v>
      </c>
      <c r="I57" s="2" t="s">
        <v>6</v>
      </c>
      <c r="J57" s="2" t="s">
        <v>7</v>
      </c>
      <c r="K57" s="2" t="s">
        <v>8</v>
      </c>
      <c r="L57" s="2" t="str">
        <f>L42</f>
        <v>Pén.+ -</v>
      </c>
      <c r="M57" s="2" t="str">
        <f>+M42</f>
        <v>Art.37</v>
      </c>
    </row>
    <row r="58" spans="1:14" ht="15.75" thickBot="1" x14ac:dyDescent="0.3">
      <c r="A58" s="3">
        <v>1</v>
      </c>
      <c r="B58" s="17" t="s">
        <v>100</v>
      </c>
      <c r="C58" s="8">
        <f>E58*3+F58*1+G58*0-K58-L58</f>
        <v>48</v>
      </c>
      <c r="D58" s="15">
        <f>E58+F58+G58</f>
        <v>20</v>
      </c>
      <c r="E58" s="5">
        <v>15</v>
      </c>
      <c r="F58" s="5">
        <v>3</v>
      </c>
      <c r="G58" s="5">
        <v>2</v>
      </c>
      <c r="H58" s="5">
        <v>57</v>
      </c>
      <c r="I58" s="5">
        <v>19</v>
      </c>
      <c r="J58" s="5">
        <f>H58-I58</f>
        <v>38</v>
      </c>
      <c r="K58" s="6"/>
      <c r="L58" s="6"/>
      <c r="M58" s="7"/>
      <c r="N58" s="131" t="s">
        <v>449</v>
      </c>
    </row>
    <row r="59" spans="1:14" ht="15.75" thickBot="1" x14ac:dyDescent="0.3">
      <c r="A59" s="3">
        <f>A58+1</f>
        <v>2</v>
      </c>
      <c r="B59" s="30" t="s">
        <v>219</v>
      </c>
      <c r="C59" s="8">
        <f t="shared" ref="C59:C69" si="12">E59*3+F59*1+G59*0-K59-L59</f>
        <v>48</v>
      </c>
      <c r="D59" s="15">
        <f t="shared" ref="D59:D69" si="13">E59+F59+G59</f>
        <v>20</v>
      </c>
      <c r="E59" s="5">
        <v>15</v>
      </c>
      <c r="F59" s="5">
        <v>3</v>
      </c>
      <c r="G59" s="5">
        <v>2</v>
      </c>
      <c r="H59" s="5">
        <v>75</v>
      </c>
      <c r="I59" s="5">
        <v>22</v>
      </c>
      <c r="J59" s="5">
        <f t="shared" ref="J59:J69" si="14">H59-I59</f>
        <v>53</v>
      </c>
      <c r="K59" s="6"/>
      <c r="L59" s="6"/>
      <c r="M59" s="7"/>
    </row>
    <row r="60" spans="1:14" ht="15.75" thickBot="1" x14ac:dyDescent="0.3">
      <c r="A60" s="3">
        <f t="shared" ref="A60:A69" si="15">A59+1</f>
        <v>3</v>
      </c>
      <c r="B60" s="17" t="s">
        <v>371</v>
      </c>
      <c r="C60" s="8">
        <f t="shared" si="12"/>
        <v>44</v>
      </c>
      <c r="D60" s="15">
        <f t="shared" si="13"/>
        <v>20</v>
      </c>
      <c r="E60" s="5">
        <v>14</v>
      </c>
      <c r="F60" s="5">
        <v>2</v>
      </c>
      <c r="G60" s="5">
        <v>4</v>
      </c>
      <c r="H60" s="5">
        <v>67</v>
      </c>
      <c r="I60" s="5">
        <v>26</v>
      </c>
      <c r="J60" s="5">
        <f t="shared" si="14"/>
        <v>41</v>
      </c>
      <c r="K60" s="6"/>
      <c r="L60" s="6"/>
      <c r="M60" s="7"/>
      <c r="N60" s="131" t="s">
        <v>448</v>
      </c>
    </row>
    <row r="61" spans="1:14" ht="15.75" thickBot="1" x14ac:dyDescent="0.3">
      <c r="A61" s="3">
        <f t="shared" si="15"/>
        <v>4</v>
      </c>
      <c r="B61" s="4" t="s">
        <v>418</v>
      </c>
      <c r="C61" s="8">
        <f t="shared" si="12"/>
        <v>43</v>
      </c>
      <c r="D61" s="15">
        <f t="shared" si="13"/>
        <v>20</v>
      </c>
      <c r="E61" s="5">
        <v>14</v>
      </c>
      <c r="F61" s="5">
        <v>1</v>
      </c>
      <c r="G61" s="5">
        <v>5</v>
      </c>
      <c r="H61" s="5">
        <v>49</v>
      </c>
      <c r="I61" s="5">
        <v>21</v>
      </c>
      <c r="J61" s="5">
        <f t="shared" si="14"/>
        <v>28</v>
      </c>
      <c r="K61" s="6"/>
      <c r="L61" s="6"/>
      <c r="M61" s="7"/>
    </row>
    <row r="62" spans="1:14" ht="15.75" thickBot="1" x14ac:dyDescent="0.3">
      <c r="A62" s="3">
        <f t="shared" si="15"/>
        <v>5</v>
      </c>
      <c r="B62" s="4" t="s">
        <v>98</v>
      </c>
      <c r="C62" s="8">
        <f t="shared" si="12"/>
        <v>29</v>
      </c>
      <c r="D62" s="15">
        <f t="shared" si="13"/>
        <v>20</v>
      </c>
      <c r="E62" s="5">
        <v>9</v>
      </c>
      <c r="F62" s="5">
        <v>2</v>
      </c>
      <c r="G62" s="5">
        <v>9</v>
      </c>
      <c r="H62" s="5">
        <v>37</v>
      </c>
      <c r="I62" s="5">
        <v>38</v>
      </c>
      <c r="J62" s="5">
        <f t="shared" si="14"/>
        <v>-1</v>
      </c>
      <c r="K62" s="6"/>
      <c r="L62" s="6"/>
      <c r="M62" s="7"/>
    </row>
    <row r="63" spans="1:14" ht="15.75" thickBot="1" x14ac:dyDescent="0.3">
      <c r="A63" s="3">
        <f t="shared" si="15"/>
        <v>6</v>
      </c>
      <c r="B63" s="4" t="s">
        <v>181</v>
      </c>
      <c r="C63" s="8">
        <f t="shared" si="12"/>
        <v>28</v>
      </c>
      <c r="D63" s="15">
        <f t="shared" si="13"/>
        <v>20</v>
      </c>
      <c r="E63" s="5">
        <v>8</v>
      </c>
      <c r="F63" s="5">
        <v>4</v>
      </c>
      <c r="G63" s="5">
        <v>8</v>
      </c>
      <c r="H63" s="5">
        <v>39</v>
      </c>
      <c r="I63" s="5">
        <v>44</v>
      </c>
      <c r="J63" s="5">
        <f t="shared" si="14"/>
        <v>-5</v>
      </c>
      <c r="K63" s="6"/>
      <c r="L63" s="6"/>
      <c r="M63" s="7"/>
    </row>
    <row r="64" spans="1:14" ht="15.75" thickBot="1" x14ac:dyDescent="0.3">
      <c r="A64" s="3">
        <f t="shared" si="15"/>
        <v>7</v>
      </c>
      <c r="B64" s="4" t="s">
        <v>419</v>
      </c>
      <c r="C64" s="8">
        <f t="shared" si="12"/>
        <v>25</v>
      </c>
      <c r="D64" s="15">
        <f t="shared" si="13"/>
        <v>20</v>
      </c>
      <c r="E64" s="5">
        <v>7</v>
      </c>
      <c r="F64" s="5">
        <v>4</v>
      </c>
      <c r="G64" s="5">
        <v>9</v>
      </c>
      <c r="H64" s="5">
        <v>51</v>
      </c>
      <c r="I64" s="5">
        <v>48</v>
      </c>
      <c r="J64" s="5">
        <f t="shared" si="14"/>
        <v>3</v>
      </c>
      <c r="K64" s="6"/>
      <c r="L64" s="6"/>
      <c r="M64" s="7"/>
    </row>
    <row r="65" spans="1:14" ht="15.75" thickBot="1" x14ac:dyDescent="0.3">
      <c r="A65" s="3">
        <f t="shared" si="15"/>
        <v>8</v>
      </c>
      <c r="B65" s="17" t="s">
        <v>183</v>
      </c>
      <c r="C65" s="8">
        <f t="shared" si="12"/>
        <v>14</v>
      </c>
      <c r="D65" s="15">
        <f t="shared" si="13"/>
        <v>20</v>
      </c>
      <c r="E65" s="5">
        <v>4</v>
      </c>
      <c r="F65" s="5">
        <v>3</v>
      </c>
      <c r="G65" s="5">
        <v>13</v>
      </c>
      <c r="H65" s="5">
        <v>33</v>
      </c>
      <c r="I65" s="5">
        <v>59</v>
      </c>
      <c r="J65" s="5">
        <f t="shared" si="14"/>
        <v>-26</v>
      </c>
      <c r="K65" s="6">
        <v>1</v>
      </c>
      <c r="L65" s="6"/>
      <c r="M65" s="7"/>
    </row>
    <row r="66" spans="1:14" ht="15.75" thickBot="1" x14ac:dyDescent="0.3">
      <c r="A66" s="3">
        <f t="shared" si="15"/>
        <v>9</v>
      </c>
      <c r="B66" s="17" t="s">
        <v>420</v>
      </c>
      <c r="C66" s="8">
        <f t="shared" si="12"/>
        <v>12</v>
      </c>
      <c r="D66" s="15">
        <f t="shared" si="13"/>
        <v>20</v>
      </c>
      <c r="E66" s="5">
        <v>3</v>
      </c>
      <c r="F66" s="5">
        <v>3</v>
      </c>
      <c r="G66" s="5">
        <v>14</v>
      </c>
      <c r="H66" s="5">
        <v>31</v>
      </c>
      <c r="I66" s="5">
        <v>70</v>
      </c>
      <c r="J66" s="5">
        <f t="shared" si="14"/>
        <v>-39</v>
      </c>
      <c r="K66" s="6"/>
      <c r="L66" s="6"/>
      <c r="M66" s="7"/>
    </row>
    <row r="67" spans="1:14" ht="15.75" thickBot="1" x14ac:dyDescent="0.3">
      <c r="A67" s="3">
        <f t="shared" si="15"/>
        <v>10</v>
      </c>
      <c r="B67" s="17" t="s">
        <v>421</v>
      </c>
      <c r="C67" s="8">
        <f t="shared" si="12"/>
        <v>10</v>
      </c>
      <c r="D67" s="15">
        <f t="shared" si="13"/>
        <v>20</v>
      </c>
      <c r="E67" s="5">
        <v>2</v>
      </c>
      <c r="F67" s="5">
        <v>4</v>
      </c>
      <c r="G67" s="5">
        <v>14</v>
      </c>
      <c r="H67" s="5">
        <v>20</v>
      </c>
      <c r="I67" s="5">
        <v>63</v>
      </c>
      <c r="J67" s="5">
        <f t="shared" si="14"/>
        <v>-43</v>
      </c>
      <c r="K67" s="6"/>
      <c r="L67" s="6"/>
      <c r="M67" s="7"/>
    </row>
    <row r="68" spans="1:14" ht="15.75" thickBot="1" x14ac:dyDescent="0.3">
      <c r="A68" s="3">
        <f t="shared" si="15"/>
        <v>11</v>
      </c>
      <c r="B68" s="17" t="s">
        <v>422</v>
      </c>
      <c r="C68" s="8">
        <f t="shared" si="12"/>
        <v>10</v>
      </c>
      <c r="D68" s="15">
        <f t="shared" si="13"/>
        <v>20</v>
      </c>
      <c r="E68" s="5">
        <v>3</v>
      </c>
      <c r="F68" s="5">
        <v>3</v>
      </c>
      <c r="G68" s="5">
        <v>14</v>
      </c>
      <c r="H68" s="5">
        <v>29</v>
      </c>
      <c r="I68" s="5">
        <v>78</v>
      </c>
      <c r="J68" s="5">
        <f t="shared" si="14"/>
        <v>-49</v>
      </c>
      <c r="K68" s="6">
        <v>2</v>
      </c>
      <c r="L68" s="6"/>
      <c r="M68" s="7"/>
    </row>
    <row r="69" spans="1:14" ht="15.75" thickBot="1" x14ac:dyDescent="0.3">
      <c r="A69" s="3">
        <f t="shared" si="15"/>
        <v>12</v>
      </c>
      <c r="B69" s="17"/>
      <c r="C69" s="8">
        <f t="shared" si="12"/>
        <v>0</v>
      </c>
      <c r="D69" s="15">
        <f t="shared" si="13"/>
        <v>0</v>
      </c>
      <c r="E69" s="5"/>
      <c r="F69" s="5"/>
      <c r="G69" s="5"/>
      <c r="H69" s="5"/>
      <c r="I69" s="5"/>
      <c r="J69" s="5">
        <f t="shared" si="14"/>
        <v>0</v>
      </c>
      <c r="K69" s="6"/>
      <c r="L69" s="6"/>
      <c r="M69" s="7"/>
    </row>
    <row r="70" spans="1:14" ht="15.75" thickBot="1" x14ac:dyDescent="0.3"/>
    <row r="71" spans="1:14" ht="20.25" thickBot="1" x14ac:dyDescent="0.35">
      <c r="B71" s="146" t="s">
        <v>16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</row>
    <row r="72" spans="1:14" ht="15.75" thickBot="1" x14ac:dyDescent="0.3">
      <c r="B72" s="2" t="s">
        <v>0</v>
      </c>
      <c r="C72" s="2" t="s">
        <v>1</v>
      </c>
      <c r="D72" s="2" t="s">
        <v>31</v>
      </c>
      <c r="E72" s="2" t="s">
        <v>2</v>
      </c>
      <c r="F72" s="2" t="s">
        <v>3</v>
      </c>
      <c r="G72" s="2" t="s">
        <v>4</v>
      </c>
      <c r="H72" s="2" t="s">
        <v>5</v>
      </c>
      <c r="I72" s="2" t="s">
        <v>6</v>
      </c>
      <c r="J72" s="2" t="s">
        <v>7</v>
      </c>
      <c r="K72" s="2" t="s">
        <v>8</v>
      </c>
      <c r="L72" s="2" t="str">
        <f>L57</f>
        <v>Pén.+ -</v>
      </c>
      <c r="M72" s="2" t="str">
        <f>+M57</f>
        <v>Art.37</v>
      </c>
    </row>
    <row r="73" spans="1:14" ht="15.75" thickBot="1" x14ac:dyDescent="0.3">
      <c r="A73" s="3">
        <v>1</v>
      </c>
      <c r="B73" s="30" t="s">
        <v>372</v>
      </c>
      <c r="C73" s="8">
        <f>E73*3+F73*1+G73*0-K73-L73</f>
        <v>49</v>
      </c>
      <c r="D73" s="15">
        <f>E73+F73+G73</f>
        <v>20</v>
      </c>
      <c r="E73" s="5">
        <v>16</v>
      </c>
      <c r="F73" s="5">
        <v>1</v>
      </c>
      <c r="G73" s="5">
        <v>3</v>
      </c>
      <c r="H73" s="5">
        <v>80</v>
      </c>
      <c r="I73" s="5">
        <v>14</v>
      </c>
      <c r="J73" s="5">
        <f>H73-I73</f>
        <v>66</v>
      </c>
      <c r="K73" s="6"/>
      <c r="L73" s="6"/>
      <c r="M73" s="7"/>
    </row>
    <row r="74" spans="1:14" ht="15.75" thickBot="1" x14ac:dyDescent="0.3">
      <c r="A74" s="3">
        <f>A73+1</f>
        <v>2</v>
      </c>
      <c r="B74" s="17" t="s">
        <v>38</v>
      </c>
      <c r="C74" s="8">
        <f t="shared" ref="C74:C84" si="16">E74*3+F74*1+G74*0-K74-L74</f>
        <v>46</v>
      </c>
      <c r="D74" s="15">
        <f t="shared" ref="D74:D83" si="17">E74+F74+G74</f>
        <v>20</v>
      </c>
      <c r="E74" s="5">
        <v>15</v>
      </c>
      <c r="F74" s="5">
        <v>1</v>
      </c>
      <c r="G74" s="5">
        <v>4</v>
      </c>
      <c r="H74" s="5">
        <v>60</v>
      </c>
      <c r="I74" s="5">
        <v>43</v>
      </c>
      <c r="J74" s="5">
        <f t="shared" ref="J74:J83" si="18">H74-I74</f>
        <v>17</v>
      </c>
      <c r="K74" s="6"/>
      <c r="L74" s="6"/>
      <c r="M74" s="7"/>
      <c r="N74" s="131" t="s">
        <v>483</v>
      </c>
    </row>
    <row r="75" spans="1:14" ht="15.75" thickBot="1" x14ac:dyDescent="0.3">
      <c r="A75" s="3">
        <f t="shared" ref="A75:A84" si="19">A74+1</f>
        <v>3</v>
      </c>
      <c r="B75" s="4" t="s">
        <v>231</v>
      </c>
      <c r="C75" s="8">
        <f t="shared" si="16"/>
        <v>37</v>
      </c>
      <c r="D75" s="15">
        <f t="shared" si="17"/>
        <v>20</v>
      </c>
      <c r="E75" s="5">
        <v>11</v>
      </c>
      <c r="F75" s="5">
        <v>4</v>
      </c>
      <c r="G75" s="5">
        <v>5</v>
      </c>
      <c r="H75" s="5">
        <v>60</v>
      </c>
      <c r="I75" s="5">
        <v>34</v>
      </c>
      <c r="J75" s="5">
        <f t="shared" si="18"/>
        <v>26</v>
      </c>
      <c r="K75" s="6"/>
      <c r="L75" s="6"/>
      <c r="M75" s="7"/>
    </row>
    <row r="76" spans="1:14" ht="15.75" thickBot="1" x14ac:dyDescent="0.3">
      <c r="A76" s="3">
        <f t="shared" si="19"/>
        <v>4</v>
      </c>
      <c r="B76" s="4" t="s">
        <v>236</v>
      </c>
      <c r="C76" s="8">
        <f t="shared" si="16"/>
        <v>36</v>
      </c>
      <c r="D76" s="15">
        <f t="shared" si="17"/>
        <v>20</v>
      </c>
      <c r="E76" s="5">
        <v>11</v>
      </c>
      <c r="F76" s="5">
        <v>3</v>
      </c>
      <c r="G76" s="5">
        <v>6</v>
      </c>
      <c r="H76" s="5">
        <v>37</v>
      </c>
      <c r="I76" s="5">
        <v>30</v>
      </c>
      <c r="J76" s="5">
        <f t="shared" si="18"/>
        <v>7</v>
      </c>
      <c r="K76" s="6"/>
      <c r="L76" s="6"/>
      <c r="M76" s="7"/>
    </row>
    <row r="77" spans="1:14" ht="15.75" thickBot="1" x14ac:dyDescent="0.3">
      <c r="A77" s="3">
        <f t="shared" si="19"/>
        <v>5</v>
      </c>
      <c r="B77" s="4" t="s">
        <v>423</v>
      </c>
      <c r="C77" s="8">
        <f t="shared" si="16"/>
        <v>30</v>
      </c>
      <c r="D77" s="15">
        <f t="shared" si="17"/>
        <v>20</v>
      </c>
      <c r="E77" s="5">
        <v>9</v>
      </c>
      <c r="F77" s="5">
        <v>3</v>
      </c>
      <c r="G77" s="5">
        <v>8</v>
      </c>
      <c r="H77" s="5">
        <v>50</v>
      </c>
      <c r="I77" s="5">
        <v>46</v>
      </c>
      <c r="J77" s="5">
        <f t="shared" si="18"/>
        <v>4</v>
      </c>
      <c r="K77" s="6"/>
      <c r="L77" s="6"/>
      <c r="M77" s="7"/>
    </row>
    <row r="78" spans="1:14" ht="15.75" thickBot="1" x14ac:dyDescent="0.3">
      <c r="A78" s="3">
        <f t="shared" si="19"/>
        <v>6</v>
      </c>
      <c r="B78" s="4" t="s">
        <v>94</v>
      </c>
      <c r="C78" s="8">
        <f t="shared" si="16"/>
        <v>28</v>
      </c>
      <c r="D78" s="15">
        <f t="shared" si="17"/>
        <v>20</v>
      </c>
      <c r="E78" s="5">
        <v>9</v>
      </c>
      <c r="F78" s="5">
        <v>1</v>
      </c>
      <c r="G78" s="5">
        <v>10</v>
      </c>
      <c r="H78" s="5">
        <v>49</v>
      </c>
      <c r="I78" s="5">
        <v>53</v>
      </c>
      <c r="J78" s="5">
        <f t="shared" si="18"/>
        <v>-4</v>
      </c>
      <c r="K78" s="6"/>
      <c r="L78" s="6"/>
      <c r="M78" s="7"/>
    </row>
    <row r="79" spans="1:14" ht="15.75" thickBot="1" x14ac:dyDescent="0.3">
      <c r="A79" s="3">
        <f t="shared" si="19"/>
        <v>7</v>
      </c>
      <c r="B79" s="4" t="s">
        <v>424</v>
      </c>
      <c r="C79" s="8">
        <f t="shared" si="16"/>
        <v>27</v>
      </c>
      <c r="D79" s="15">
        <f t="shared" si="17"/>
        <v>20</v>
      </c>
      <c r="E79" s="5">
        <v>8</v>
      </c>
      <c r="F79" s="5">
        <v>4</v>
      </c>
      <c r="G79" s="5">
        <v>8</v>
      </c>
      <c r="H79" s="5">
        <v>39</v>
      </c>
      <c r="I79" s="5">
        <v>26</v>
      </c>
      <c r="J79" s="5">
        <f t="shared" si="18"/>
        <v>13</v>
      </c>
      <c r="K79" s="6">
        <v>1</v>
      </c>
      <c r="L79" s="6"/>
      <c r="M79" s="7"/>
    </row>
    <row r="80" spans="1:14" ht="15.75" thickBot="1" x14ac:dyDescent="0.3">
      <c r="A80" s="3">
        <f t="shared" si="19"/>
        <v>8</v>
      </c>
      <c r="B80" s="17" t="s">
        <v>200</v>
      </c>
      <c r="C80" s="8">
        <f t="shared" si="16"/>
        <v>21</v>
      </c>
      <c r="D80" s="15">
        <f t="shared" si="17"/>
        <v>20</v>
      </c>
      <c r="E80" s="5">
        <v>6</v>
      </c>
      <c r="F80" s="5">
        <v>4</v>
      </c>
      <c r="G80" s="5">
        <v>10</v>
      </c>
      <c r="H80" s="5">
        <v>43</v>
      </c>
      <c r="I80" s="5">
        <v>48</v>
      </c>
      <c r="J80" s="5">
        <f t="shared" si="18"/>
        <v>-5</v>
      </c>
      <c r="K80" s="6">
        <v>1</v>
      </c>
      <c r="L80" s="6"/>
      <c r="M80" s="7"/>
      <c r="N80" s="18"/>
    </row>
    <row r="81" spans="1:14" ht="15.75" thickBot="1" x14ac:dyDescent="0.3">
      <c r="A81" s="3">
        <f t="shared" si="19"/>
        <v>9</v>
      </c>
      <c r="B81" s="17" t="s">
        <v>425</v>
      </c>
      <c r="C81" s="8">
        <f t="shared" si="16"/>
        <v>21</v>
      </c>
      <c r="D81" s="15">
        <f t="shared" si="17"/>
        <v>20</v>
      </c>
      <c r="E81" s="5">
        <v>6</v>
      </c>
      <c r="F81" s="5">
        <v>3</v>
      </c>
      <c r="G81" s="5">
        <v>11</v>
      </c>
      <c r="H81" s="5">
        <v>27</v>
      </c>
      <c r="I81" s="5">
        <v>51</v>
      </c>
      <c r="J81" s="5">
        <f t="shared" si="18"/>
        <v>-24</v>
      </c>
      <c r="K81" s="6"/>
      <c r="L81" s="6"/>
      <c r="M81" s="7"/>
    </row>
    <row r="82" spans="1:14" ht="15.75" thickBot="1" x14ac:dyDescent="0.3">
      <c r="A82" s="3">
        <f t="shared" si="19"/>
        <v>10</v>
      </c>
      <c r="B82" s="17" t="s">
        <v>232</v>
      </c>
      <c r="C82" s="8">
        <f t="shared" si="16"/>
        <v>9</v>
      </c>
      <c r="D82" s="15">
        <f t="shared" si="17"/>
        <v>20</v>
      </c>
      <c r="E82" s="5">
        <v>3</v>
      </c>
      <c r="F82" s="5">
        <v>1</v>
      </c>
      <c r="G82" s="5">
        <v>16</v>
      </c>
      <c r="H82" s="5">
        <v>20</v>
      </c>
      <c r="I82" s="5">
        <v>74</v>
      </c>
      <c r="J82" s="5">
        <f t="shared" si="18"/>
        <v>-54</v>
      </c>
      <c r="K82" s="6">
        <v>1</v>
      </c>
      <c r="L82" s="6"/>
      <c r="M82" s="7"/>
    </row>
    <row r="83" spans="1:14" ht="15.75" thickBot="1" x14ac:dyDescent="0.3">
      <c r="A83" s="3">
        <f t="shared" si="19"/>
        <v>11</v>
      </c>
      <c r="B83" s="17" t="s">
        <v>426</v>
      </c>
      <c r="C83" s="8">
        <f t="shared" si="16"/>
        <v>8</v>
      </c>
      <c r="D83" s="15">
        <f t="shared" si="17"/>
        <v>20</v>
      </c>
      <c r="E83" s="5">
        <v>2</v>
      </c>
      <c r="F83" s="5">
        <v>3</v>
      </c>
      <c r="G83" s="5">
        <v>15</v>
      </c>
      <c r="H83" s="5">
        <v>24</v>
      </c>
      <c r="I83" s="5">
        <v>70</v>
      </c>
      <c r="J83" s="5">
        <f t="shared" si="18"/>
        <v>-46</v>
      </c>
      <c r="K83" s="6">
        <v>1</v>
      </c>
      <c r="L83" s="6"/>
      <c r="M83" s="7"/>
    </row>
    <row r="84" spans="1:14" ht="15.75" thickBot="1" x14ac:dyDescent="0.3">
      <c r="A84" s="3">
        <f t="shared" si="19"/>
        <v>12</v>
      </c>
      <c r="B84" s="17"/>
      <c r="C84" s="8">
        <f t="shared" si="16"/>
        <v>0</v>
      </c>
      <c r="D84" s="15"/>
      <c r="E84" s="5"/>
      <c r="F84" s="5"/>
      <c r="G84" s="5"/>
      <c r="H84" s="5"/>
      <c r="I84" s="5"/>
      <c r="J84" s="5"/>
      <c r="K84" s="6"/>
      <c r="L84" s="6"/>
      <c r="M84" s="7"/>
      <c r="N84" s="18"/>
    </row>
    <row r="85" spans="1:14" ht="15.75" thickBot="1" x14ac:dyDescent="0.3"/>
    <row r="86" spans="1:14" ht="20.25" thickBot="1" x14ac:dyDescent="0.35">
      <c r="B86" s="146" t="s">
        <v>20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8"/>
    </row>
    <row r="87" spans="1:14" ht="15.75" thickBot="1" x14ac:dyDescent="0.3">
      <c r="B87" s="2" t="s">
        <v>0</v>
      </c>
      <c r="C87" s="2" t="s">
        <v>1</v>
      </c>
      <c r="D87" s="2" t="s">
        <v>31</v>
      </c>
      <c r="E87" s="2" t="s">
        <v>2</v>
      </c>
      <c r="F87" s="2" t="s">
        <v>3</v>
      </c>
      <c r="G87" s="2" t="s">
        <v>4</v>
      </c>
      <c r="H87" s="2" t="s">
        <v>5</v>
      </c>
      <c r="I87" s="2" t="s">
        <v>6</v>
      </c>
      <c r="J87" s="2" t="s">
        <v>7</v>
      </c>
      <c r="K87" s="2" t="s">
        <v>8</v>
      </c>
      <c r="L87" s="2" t="str">
        <f>L72</f>
        <v>Pén.+ -</v>
      </c>
      <c r="M87" s="2" t="str">
        <f>+M72</f>
        <v>Art.37</v>
      </c>
    </row>
    <row r="88" spans="1:14" ht="15.75" thickBot="1" x14ac:dyDescent="0.3">
      <c r="A88" s="3">
        <v>1</v>
      </c>
      <c r="B88" s="30" t="s">
        <v>37</v>
      </c>
      <c r="C88" s="8">
        <f>E88*3+F88*1+G88*0-K88-L88</f>
        <v>58</v>
      </c>
      <c r="D88" s="15">
        <f>E88+F88+G88</f>
        <v>20</v>
      </c>
      <c r="E88" s="5">
        <v>19</v>
      </c>
      <c r="F88" s="5">
        <v>1</v>
      </c>
      <c r="G88" s="5">
        <v>0</v>
      </c>
      <c r="H88" s="5">
        <v>77</v>
      </c>
      <c r="I88" s="5">
        <v>12</v>
      </c>
      <c r="J88" s="5">
        <f>H88-I88</f>
        <v>65</v>
      </c>
      <c r="K88" s="6"/>
      <c r="L88" s="6"/>
      <c r="M88" s="7">
        <v>3</v>
      </c>
      <c r="N88" s="18"/>
    </row>
    <row r="89" spans="1:14" ht="15.75" thickBot="1" x14ac:dyDescent="0.3">
      <c r="A89" s="3">
        <f>A88+1</f>
        <v>2</v>
      </c>
      <c r="B89" s="30" t="s">
        <v>373</v>
      </c>
      <c r="C89" s="8">
        <f t="shared" ref="C89:C99" si="20">E89*3+F89*1+G89*0-K89-L89</f>
        <v>41</v>
      </c>
      <c r="D89" s="15">
        <f t="shared" ref="D89" si="21">E89+F89+G89</f>
        <v>20</v>
      </c>
      <c r="E89" s="5">
        <v>13</v>
      </c>
      <c r="F89" s="5">
        <v>2</v>
      </c>
      <c r="G89" s="5">
        <v>5</v>
      </c>
      <c r="H89" s="5">
        <v>68</v>
      </c>
      <c r="I89" s="5">
        <v>24</v>
      </c>
      <c r="J89" s="5">
        <f t="shared" ref="J89" si="22">H89-I89</f>
        <v>44</v>
      </c>
      <c r="K89" s="6"/>
      <c r="L89" s="6"/>
      <c r="M89" s="7"/>
    </row>
    <row r="90" spans="1:14" ht="15.75" thickBot="1" x14ac:dyDescent="0.3">
      <c r="A90" s="3">
        <f t="shared" ref="A90:A99" si="23">A89+1</f>
        <v>3</v>
      </c>
      <c r="B90" s="17" t="s">
        <v>222</v>
      </c>
      <c r="C90" s="8">
        <f t="shared" si="20"/>
        <v>35</v>
      </c>
      <c r="D90" s="15">
        <f t="shared" ref="D90:D99" si="24">E90+F90+G90</f>
        <v>20</v>
      </c>
      <c r="E90" s="5">
        <v>10</v>
      </c>
      <c r="F90" s="5">
        <v>5</v>
      </c>
      <c r="G90" s="5">
        <v>5</v>
      </c>
      <c r="H90" s="5">
        <v>38</v>
      </c>
      <c r="I90" s="5">
        <v>28</v>
      </c>
      <c r="J90" s="5">
        <f t="shared" ref="J90:J99" si="25">H90-I90</f>
        <v>10</v>
      </c>
      <c r="K90" s="6"/>
      <c r="L90" s="6"/>
      <c r="M90" s="7"/>
    </row>
    <row r="91" spans="1:14" ht="15.75" thickBot="1" x14ac:dyDescent="0.3">
      <c r="A91" s="3">
        <f t="shared" si="23"/>
        <v>4</v>
      </c>
      <c r="B91" s="4" t="s">
        <v>427</v>
      </c>
      <c r="C91" s="8">
        <f t="shared" si="20"/>
        <v>30</v>
      </c>
      <c r="D91" s="15">
        <f t="shared" si="24"/>
        <v>20</v>
      </c>
      <c r="E91" s="5">
        <v>9</v>
      </c>
      <c r="F91" s="5">
        <v>4</v>
      </c>
      <c r="G91" s="5">
        <v>7</v>
      </c>
      <c r="H91" s="5">
        <v>44</v>
      </c>
      <c r="I91" s="5">
        <v>28</v>
      </c>
      <c r="J91" s="5">
        <f t="shared" si="25"/>
        <v>16</v>
      </c>
      <c r="K91" s="6">
        <v>1</v>
      </c>
      <c r="L91" s="6"/>
      <c r="M91" s="7"/>
    </row>
    <row r="92" spans="1:14" ht="15.75" thickBot="1" x14ac:dyDescent="0.3">
      <c r="A92" s="3">
        <f t="shared" si="23"/>
        <v>5</v>
      </c>
      <c r="B92" s="4" t="s">
        <v>92</v>
      </c>
      <c r="C92" s="8">
        <f t="shared" si="20"/>
        <v>29</v>
      </c>
      <c r="D92" s="15">
        <f t="shared" si="24"/>
        <v>20</v>
      </c>
      <c r="E92" s="5">
        <v>8</v>
      </c>
      <c r="F92" s="5">
        <v>5</v>
      </c>
      <c r="G92" s="5">
        <v>7</v>
      </c>
      <c r="H92" s="5">
        <v>35</v>
      </c>
      <c r="I92" s="5">
        <v>34</v>
      </c>
      <c r="J92" s="5">
        <f t="shared" si="25"/>
        <v>1</v>
      </c>
      <c r="K92" s="6"/>
      <c r="L92" s="6"/>
      <c r="M92" s="7"/>
    </row>
    <row r="93" spans="1:14" ht="15.75" thickBot="1" x14ac:dyDescent="0.3">
      <c r="A93" s="3">
        <f t="shared" si="23"/>
        <v>6</v>
      </c>
      <c r="B93" s="4" t="s">
        <v>35</v>
      </c>
      <c r="C93" s="8">
        <f t="shared" si="20"/>
        <v>27</v>
      </c>
      <c r="D93" s="15">
        <f t="shared" si="24"/>
        <v>20</v>
      </c>
      <c r="E93" s="5">
        <v>8</v>
      </c>
      <c r="F93" s="5">
        <v>3</v>
      </c>
      <c r="G93" s="5">
        <v>9</v>
      </c>
      <c r="H93" s="5">
        <v>58</v>
      </c>
      <c r="I93" s="5">
        <v>49</v>
      </c>
      <c r="J93" s="5">
        <f t="shared" si="25"/>
        <v>9</v>
      </c>
      <c r="K93" s="6"/>
      <c r="L93" s="6"/>
      <c r="M93" s="7"/>
    </row>
    <row r="94" spans="1:14" ht="15.75" thickBot="1" x14ac:dyDescent="0.3">
      <c r="A94" s="3">
        <f t="shared" si="23"/>
        <v>7</v>
      </c>
      <c r="B94" s="4" t="s">
        <v>91</v>
      </c>
      <c r="C94" s="8">
        <f t="shared" si="20"/>
        <v>25</v>
      </c>
      <c r="D94" s="15">
        <f t="shared" si="24"/>
        <v>20</v>
      </c>
      <c r="E94" s="5">
        <v>8</v>
      </c>
      <c r="F94" s="5">
        <v>2</v>
      </c>
      <c r="G94" s="5">
        <v>10</v>
      </c>
      <c r="H94" s="5">
        <v>41</v>
      </c>
      <c r="I94" s="5">
        <v>43</v>
      </c>
      <c r="J94" s="5">
        <f t="shared" si="25"/>
        <v>-2</v>
      </c>
      <c r="K94" s="6">
        <v>1</v>
      </c>
      <c r="L94" s="6"/>
      <c r="M94" s="7"/>
    </row>
    <row r="95" spans="1:14" ht="15.75" thickBot="1" x14ac:dyDescent="0.3">
      <c r="A95" s="3">
        <f t="shared" si="23"/>
        <v>8</v>
      </c>
      <c r="B95" s="17" t="s">
        <v>233</v>
      </c>
      <c r="C95" s="8">
        <f t="shared" si="20"/>
        <v>20</v>
      </c>
      <c r="D95" s="15">
        <f t="shared" si="24"/>
        <v>20</v>
      </c>
      <c r="E95" s="5">
        <v>6</v>
      </c>
      <c r="F95" s="5">
        <v>3</v>
      </c>
      <c r="G95" s="5">
        <v>11</v>
      </c>
      <c r="H95" s="5">
        <v>29</v>
      </c>
      <c r="I95" s="5">
        <v>40</v>
      </c>
      <c r="J95" s="5">
        <f t="shared" si="25"/>
        <v>-11</v>
      </c>
      <c r="K95" s="6">
        <v>1</v>
      </c>
      <c r="L95" s="6"/>
      <c r="M95" s="7"/>
    </row>
    <row r="96" spans="1:14" ht="15.75" thickBot="1" x14ac:dyDescent="0.3">
      <c r="A96" s="3">
        <f t="shared" si="23"/>
        <v>9</v>
      </c>
      <c r="B96" s="17" t="s">
        <v>179</v>
      </c>
      <c r="C96" s="8">
        <f t="shared" si="20"/>
        <v>20</v>
      </c>
      <c r="D96" s="15">
        <f t="shared" si="24"/>
        <v>20</v>
      </c>
      <c r="E96" s="5">
        <v>6</v>
      </c>
      <c r="F96" s="5">
        <v>2</v>
      </c>
      <c r="G96" s="5">
        <v>12</v>
      </c>
      <c r="H96" s="5">
        <v>32</v>
      </c>
      <c r="I96" s="5">
        <v>42</v>
      </c>
      <c r="J96" s="5">
        <f t="shared" si="25"/>
        <v>-10</v>
      </c>
      <c r="K96" s="6"/>
      <c r="L96" s="6"/>
      <c r="M96" s="7"/>
    </row>
    <row r="97" spans="1:14" ht="15.75" thickBot="1" x14ac:dyDescent="0.3">
      <c r="A97" s="3">
        <f t="shared" si="23"/>
        <v>10</v>
      </c>
      <c r="B97" s="17" t="s">
        <v>428</v>
      </c>
      <c r="C97" s="8">
        <f t="shared" si="20"/>
        <v>18</v>
      </c>
      <c r="D97" s="15">
        <f t="shared" si="24"/>
        <v>20</v>
      </c>
      <c r="E97" s="5">
        <v>5</v>
      </c>
      <c r="F97" s="5">
        <v>3</v>
      </c>
      <c r="G97" s="5">
        <v>12</v>
      </c>
      <c r="H97" s="5">
        <v>24</v>
      </c>
      <c r="I97" s="5">
        <v>63</v>
      </c>
      <c r="J97" s="5">
        <f t="shared" si="25"/>
        <v>-39</v>
      </c>
      <c r="K97" s="6"/>
      <c r="L97" s="6"/>
      <c r="M97" s="7"/>
    </row>
    <row r="98" spans="1:14" ht="15.75" thickBot="1" x14ac:dyDescent="0.3">
      <c r="A98" s="3">
        <f t="shared" si="23"/>
        <v>11</v>
      </c>
      <c r="B98" s="17" t="s">
        <v>95</v>
      </c>
      <c r="C98" s="8">
        <f t="shared" si="20"/>
        <v>8</v>
      </c>
      <c r="D98" s="15">
        <f t="shared" si="24"/>
        <v>20</v>
      </c>
      <c r="E98" s="5">
        <v>2</v>
      </c>
      <c r="F98" s="5">
        <v>2</v>
      </c>
      <c r="G98" s="5">
        <v>16</v>
      </c>
      <c r="H98" s="5">
        <v>22</v>
      </c>
      <c r="I98" s="5">
        <v>105</v>
      </c>
      <c r="J98" s="5">
        <f t="shared" si="25"/>
        <v>-83</v>
      </c>
      <c r="K98" s="6"/>
      <c r="L98" s="6"/>
      <c r="M98" s="7"/>
      <c r="N98" s="10"/>
    </row>
    <row r="99" spans="1:14" ht="15.75" thickBot="1" x14ac:dyDescent="0.3">
      <c r="A99" s="3">
        <f t="shared" si="23"/>
        <v>12</v>
      </c>
      <c r="B99" s="17"/>
      <c r="C99" s="8">
        <f t="shared" si="20"/>
        <v>0</v>
      </c>
      <c r="D99" s="15">
        <f t="shared" si="24"/>
        <v>0</v>
      </c>
      <c r="E99" s="5"/>
      <c r="F99" s="5"/>
      <c r="G99" s="5"/>
      <c r="H99" s="5"/>
      <c r="I99" s="5"/>
      <c r="J99" s="5">
        <f t="shared" si="25"/>
        <v>0</v>
      </c>
      <c r="K99" s="6"/>
      <c r="L99" s="6"/>
      <c r="M99" s="7"/>
    </row>
    <row r="100" spans="1:14" ht="15.75" thickBot="1" x14ac:dyDescent="0.3"/>
    <row r="101" spans="1:14" ht="20.25" thickBot="1" x14ac:dyDescent="0.35">
      <c r="B101" s="146" t="s">
        <v>18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8"/>
    </row>
    <row r="102" spans="1:14" ht="15.75" thickBot="1" x14ac:dyDescent="0.3">
      <c r="B102" s="2" t="s">
        <v>0</v>
      </c>
      <c r="C102" s="2" t="s">
        <v>1</v>
      </c>
      <c r="D102" s="2" t="s">
        <v>31</v>
      </c>
      <c r="E102" s="2" t="s">
        <v>2</v>
      </c>
      <c r="F102" s="2" t="s">
        <v>3</v>
      </c>
      <c r="G102" s="2" t="s">
        <v>4</v>
      </c>
      <c r="H102" s="2" t="s">
        <v>5</v>
      </c>
      <c r="I102" s="2" t="s">
        <v>6</v>
      </c>
      <c r="J102" s="2" t="s">
        <v>7</v>
      </c>
      <c r="K102" s="2" t="s">
        <v>8</v>
      </c>
      <c r="L102" s="2" t="str">
        <f>L87</f>
        <v>Pén.+ -</v>
      </c>
      <c r="M102" s="2" t="str">
        <f>+M87</f>
        <v>Art.37</v>
      </c>
    </row>
    <row r="103" spans="1:14" ht="15.75" thickBot="1" x14ac:dyDescent="0.3">
      <c r="A103" s="3">
        <v>1</v>
      </c>
      <c r="B103" s="30" t="s">
        <v>374</v>
      </c>
      <c r="C103" s="8">
        <f>E103*3+F103*1+G103*0-K103-L103</f>
        <v>52</v>
      </c>
      <c r="D103" s="15">
        <f>E103+F103+G103</f>
        <v>20</v>
      </c>
      <c r="E103" s="5">
        <v>17</v>
      </c>
      <c r="F103" s="5">
        <v>1</v>
      </c>
      <c r="G103" s="5">
        <v>2</v>
      </c>
      <c r="H103" s="5">
        <v>81</v>
      </c>
      <c r="I103" s="5">
        <v>17</v>
      </c>
      <c r="J103" s="5">
        <f>H103-I103</f>
        <v>64</v>
      </c>
      <c r="K103" s="6"/>
      <c r="L103" s="6"/>
      <c r="M103" s="7"/>
      <c r="N103" s="18"/>
    </row>
    <row r="104" spans="1:14" ht="15.75" thickBot="1" x14ac:dyDescent="0.3">
      <c r="A104" s="3">
        <f>A103+1</f>
        <v>2</v>
      </c>
      <c r="B104" s="30" t="s">
        <v>375</v>
      </c>
      <c r="C104" s="8">
        <f t="shared" ref="C104:C114" si="26">E104*3+F104*1+G104*0-K104-L104</f>
        <v>43</v>
      </c>
      <c r="D104" s="15">
        <f t="shared" ref="D104:D111" si="27">E104+F104+G104</f>
        <v>20</v>
      </c>
      <c r="E104" s="5">
        <v>13</v>
      </c>
      <c r="F104" s="5">
        <v>4</v>
      </c>
      <c r="G104" s="5">
        <v>3</v>
      </c>
      <c r="H104" s="5">
        <v>83</v>
      </c>
      <c r="I104" s="5">
        <v>19</v>
      </c>
      <c r="J104" s="5">
        <f t="shared" ref="J104:J111" si="28">H104-I104</f>
        <v>64</v>
      </c>
      <c r="K104" s="6"/>
      <c r="L104" s="6"/>
      <c r="M104" s="7"/>
    </row>
    <row r="105" spans="1:14" ht="15.75" thickBot="1" x14ac:dyDescent="0.3">
      <c r="A105" s="3">
        <f t="shared" ref="A105:A114" si="29">A104+1</f>
        <v>3</v>
      </c>
      <c r="B105" s="17" t="s">
        <v>436</v>
      </c>
      <c r="C105" s="8">
        <f t="shared" si="26"/>
        <v>40</v>
      </c>
      <c r="D105" s="15">
        <f t="shared" si="27"/>
        <v>20</v>
      </c>
      <c r="E105" s="5">
        <v>13</v>
      </c>
      <c r="F105" s="5">
        <v>1</v>
      </c>
      <c r="G105" s="5">
        <v>6</v>
      </c>
      <c r="H105" s="5">
        <v>47</v>
      </c>
      <c r="I105" s="5">
        <v>32</v>
      </c>
      <c r="J105" s="5">
        <f t="shared" si="28"/>
        <v>15</v>
      </c>
      <c r="K105" s="6"/>
      <c r="L105" s="6"/>
      <c r="M105" s="7"/>
    </row>
    <row r="106" spans="1:14" ht="15.75" thickBot="1" x14ac:dyDescent="0.3">
      <c r="A106" s="3">
        <f t="shared" si="29"/>
        <v>4</v>
      </c>
      <c r="B106" s="4" t="s">
        <v>234</v>
      </c>
      <c r="C106" s="8">
        <f t="shared" si="26"/>
        <v>35</v>
      </c>
      <c r="D106" s="15">
        <f t="shared" si="27"/>
        <v>20</v>
      </c>
      <c r="E106" s="5">
        <v>11</v>
      </c>
      <c r="F106" s="5">
        <v>2</v>
      </c>
      <c r="G106" s="5">
        <v>7</v>
      </c>
      <c r="H106" s="5">
        <v>53</v>
      </c>
      <c r="I106" s="5">
        <v>37</v>
      </c>
      <c r="J106" s="5">
        <f t="shared" si="28"/>
        <v>16</v>
      </c>
      <c r="K106" s="6"/>
      <c r="L106" s="6"/>
      <c r="M106" s="7"/>
    </row>
    <row r="107" spans="1:14" ht="15.75" thickBot="1" x14ac:dyDescent="0.3">
      <c r="A107" s="3">
        <f t="shared" si="29"/>
        <v>5</v>
      </c>
      <c r="B107" s="4" t="s">
        <v>437</v>
      </c>
      <c r="C107" s="8">
        <f t="shared" si="26"/>
        <v>34</v>
      </c>
      <c r="D107" s="15">
        <f t="shared" si="27"/>
        <v>20</v>
      </c>
      <c r="E107" s="5">
        <v>12</v>
      </c>
      <c r="F107" s="5">
        <v>0</v>
      </c>
      <c r="G107" s="5">
        <v>8</v>
      </c>
      <c r="H107" s="5">
        <v>72</v>
      </c>
      <c r="I107" s="5">
        <v>33</v>
      </c>
      <c r="J107" s="5">
        <f t="shared" si="28"/>
        <v>39</v>
      </c>
      <c r="K107" s="6">
        <v>1</v>
      </c>
      <c r="L107" s="6">
        <v>1</v>
      </c>
      <c r="M107" s="7"/>
    </row>
    <row r="108" spans="1:14" ht="15.75" thickBot="1" x14ac:dyDescent="0.3">
      <c r="A108" s="3">
        <f t="shared" si="29"/>
        <v>6</v>
      </c>
      <c r="B108" s="4" t="s">
        <v>46</v>
      </c>
      <c r="C108" s="8">
        <f t="shared" ref="C108" si="30">E108*3+F108*1+G108*0-K108-L108</f>
        <v>27</v>
      </c>
      <c r="D108" s="15">
        <f t="shared" ref="D108" si="31">E108+F108+G108</f>
        <v>20</v>
      </c>
      <c r="E108" s="5">
        <v>9</v>
      </c>
      <c r="F108" s="5">
        <v>1</v>
      </c>
      <c r="G108" s="5">
        <v>10</v>
      </c>
      <c r="H108" s="5">
        <v>41</v>
      </c>
      <c r="I108" s="5">
        <v>38</v>
      </c>
      <c r="J108" s="5">
        <f t="shared" ref="J108" si="32">H108-I108</f>
        <v>3</v>
      </c>
      <c r="K108" s="6">
        <v>1</v>
      </c>
      <c r="L108" s="6"/>
      <c r="M108" s="7"/>
    </row>
    <row r="109" spans="1:14" ht="15.75" thickBot="1" x14ac:dyDescent="0.3">
      <c r="A109" s="3">
        <f t="shared" si="29"/>
        <v>7</v>
      </c>
      <c r="B109" s="4" t="s">
        <v>235</v>
      </c>
      <c r="C109" s="8">
        <f t="shared" si="26"/>
        <v>27</v>
      </c>
      <c r="D109" s="15">
        <f t="shared" si="27"/>
        <v>20</v>
      </c>
      <c r="E109" s="5">
        <v>8</v>
      </c>
      <c r="F109" s="5">
        <v>4</v>
      </c>
      <c r="G109" s="5">
        <v>8</v>
      </c>
      <c r="H109" s="5">
        <v>40</v>
      </c>
      <c r="I109" s="5">
        <v>52</v>
      </c>
      <c r="J109" s="5">
        <f t="shared" si="28"/>
        <v>-12</v>
      </c>
      <c r="K109" s="6">
        <v>1</v>
      </c>
      <c r="L109" s="6"/>
      <c r="M109" s="7"/>
    </row>
    <row r="110" spans="1:14" ht="15.75" thickBot="1" x14ac:dyDescent="0.3">
      <c r="A110" s="3">
        <f t="shared" si="29"/>
        <v>8</v>
      </c>
      <c r="B110" s="17" t="s">
        <v>438</v>
      </c>
      <c r="C110" s="8">
        <f t="shared" si="26"/>
        <v>25</v>
      </c>
      <c r="D110" s="15">
        <f t="shared" si="27"/>
        <v>20</v>
      </c>
      <c r="E110" s="5">
        <v>8</v>
      </c>
      <c r="F110" s="5">
        <v>2</v>
      </c>
      <c r="G110" s="5">
        <v>10</v>
      </c>
      <c r="H110" s="5">
        <v>43</v>
      </c>
      <c r="I110" s="5">
        <v>52</v>
      </c>
      <c r="J110" s="5">
        <f t="shared" si="28"/>
        <v>-9</v>
      </c>
      <c r="K110" s="6">
        <v>1</v>
      </c>
      <c r="L110" s="6"/>
      <c r="M110" s="7"/>
    </row>
    <row r="111" spans="1:14" ht="15.75" thickBot="1" x14ac:dyDescent="0.3">
      <c r="A111" s="3">
        <f t="shared" si="29"/>
        <v>9</v>
      </c>
      <c r="B111" s="17" t="s">
        <v>439</v>
      </c>
      <c r="C111" s="8">
        <f t="shared" si="26"/>
        <v>11</v>
      </c>
      <c r="D111" s="15">
        <f t="shared" si="27"/>
        <v>20</v>
      </c>
      <c r="E111" s="5">
        <v>3</v>
      </c>
      <c r="F111" s="5">
        <v>2</v>
      </c>
      <c r="G111" s="5">
        <v>15</v>
      </c>
      <c r="H111" s="5">
        <v>23</v>
      </c>
      <c r="I111" s="5">
        <v>94</v>
      </c>
      <c r="J111" s="5">
        <f t="shared" si="28"/>
        <v>-71</v>
      </c>
      <c r="K111" s="6"/>
      <c r="L111" s="6"/>
      <c r="M111" s="7"/>
    </row>
    <row r="112" spans="1:14" ht="15.75" thickBot="1" x14ac:dyDescent="0.3">
      <c r="A112" s="3">
        <f t="shared" si="29"/>
        <v>10</v>
      </c>
      <c r="B112" s="17" t="s">
        <v>440</v>
      </c>
      <c r="C112" s="8">
        <f t="shared" si="26"/>
        <v>10</v>
      </c>
      <c r="D112" s="15">
        <f t="shared" ref="D112:D114" si="33">E112+F112+G112</f>
        <v>20</v>
      </c>
      <c r="E112" s="5">
        <v>3</v>
      </c>
      <c r="F112" s="5">
        <v>2</v>
      </c>
      <c r="G112" s="5">
        <v>15</v>
      </c>
      <c r="H112" s="5">
        <v>12</v>
      </c>
      <c r="I112" s="5">
        <v>72</v>
      </c>
      <c r="J112" s="5">
        <f t="shared" ref="J112:J113" si="34">H112-I112</f>
        <v>-60</v>
      </c>
      <c r="K112" s="6">
        <v>1</v>
      </c>
      <c r="L112" s="6"/>
      <c r="M112" s="7"/>
    </row>
    <row r="113" spans="1:14" ht="15.75" thickBot="1" x14ac:dyDescent="0.3">
      <c r="A113" s="3">
        <f t="shared" si="29"/>
        <v>11</v>
      </c>
      <c r="B113" s="17" t="s">
        <v>180</v>
      </c>
      <c r="C113" s="8">
        <f t="shared" si="26"/>
        <v>8</v>
      </c>
      <c r="D113" s="15">
        <f t="shared" si="33"/>
        <v>20</v>
      </c>
      <c r="E113" s="5">
        <v>2</v>
      </c>
      <c r="F113" s="5">
        <v>3</v>
      </c>
      <c r="G113" s="5">
        <v>15</v>
      </c>
      <c r="H113" s="5">
        <v>26</v>
      </c>
      <c r="I113" s="5">
        <v>75</v>
      </c>
      <c r="J113" s="5">
        <f t="shared" si="34"/>
        <v>-49</v>
      </c>
      <c r="K113" s="6">
        <v>1</v>
      </c>
      <c r="L113" s="6"/>
      <c r="M113" s="7"/>
      <c r="N113" s="18"/>
    </row>
    <row r="114" spans="1:14" ht="15.75" thickBot="1" x14ac:dyDescent="0.3">
      <c r="A114" s="3">
        <f t="shared" si="29"/>
        <v>12</v>
      </c>
      <c r="B114" s="17"/>
      <c r="C114" s="8">
        <f t="shared" si="26"/>
        <v>0</v>
      </c>
      <c r="D114" s="15">
        <f t="shared" si="33"/>
        <v>0</v>
      </c>
      <c r="E114" s="5"/>
      <c r="F114" s="5"/>
      <c r="G114" s="5"/>
      <c r="H114" s="5"/>
      <c r="I114" s="5"/>
      <c r="J114" s="5"/>
      <c r="K114" s="6"/>
      <c r="L114" s="6"/>
      <c r="M114" s="7"/>
      <c r="N114" s="18"/>
    </row>
    <row r="115" spans="1:14" ht="15.75" thickBot="1" x14ac:dyDescent="0.3"/>
    <row r="116" spans="1:14" ht="20.25" thickBot="1" x14ac:dyDescent="0.35">
      <c r="B116" s="146" t="s">
        <v>21</v>
      </c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8"/>
    </row>
    <row r="117" spans="1:14" ht="15.75" thickBot="1" x14ac:dyDescent="0.3">
      <c r="B117" s="2" t="s">
        <v>0</v>
      </c>
      <c r="C117" s="2" t="s">
        <v>1</v>
      </c>
      <c r="D117" s="2" t="s">
        <v>31</v>
      </c>
      <c r="E117" s="2" t="s">
        <v>2</v>
      </c>
      <c r="F117" s="2" t="s">
        <v>3</v>
      </c>
      <c r="G117" s="2" t="s">
        <v>4</v>
      </c>
      <c r="H117" s="2" t="s">
        <v>5</v>
      </c>
      <c r="I117" s="2" t="s">
        <v>6</v>
      </c>
      <c r="J117" s="2" t="s">
        <v>7</v>
      </c>
      <c r="K117" s="2" t="s">
        <v>8</v>
      </c>
      <c r="L117" s="2" t="str">
        <f>L102</f>
        <v>Pén.+ -</v>
      </c>
      <c r="M117" s="2" t="str">
        <f>+M102</f>
        <v>Art.37</v>
      </c>
    </row>
    <row r="118" spans="1:14" ht="15.75" thickBot="1" x14ac:dyDescent="0.3">
      <c r="A118" s="3">
        <v>1</v>
      </c>
      <c r="B118" s="30" t="s">
        <v>376</v>
      </c>
      <c r="C118" s="8">
        <f>E118*3+F118*1+G118*0-K118-L118</f>
        <v>37</v>
      </c>
      <c r="D118" s="15">
        <f>E118+F118+G118</f>
        <v>18</v>
      </c>
      <c r="E118" s="5">
        <v>11</v>
      </c>
      <c r="F118" s="5">
        <v>4</v>
      </c>
      <c r="G118" s="5">
        <v>3</v>
      </c>
      <c r="H118" s="5">
        <v>43</v>
      </c>
      <c r="I118" s="5">
        <v>16</v>
      </c>
      <c r="J118" s="5">
        <f>H118-I118</f>
        <v>27</v>
      </c>
      <c r="K118" s="6"/>
      <c r="L118" s="6"/>
      <c r="M118" s="7">
        <v>1</v>
      </c>
      <c r="N118" s="18"/>
    </row>
    <row r="119" spans="1:14" ht="15.75" thickBot="1" x14ac:dyDescent="0.3">
      <c r="A119" s="3">
        <f>A118+1</f>
        <v>2</v>
      </c>
      <c r="B119" s="17" t="s">
        <v>86</v>
      </c>
      <c r="C119" s="8">
        <f t="shared" ref="C119:C129" si="35">E119*3+F119*1+G119*0-K119-L119</f>
        <v>32</v>
      </c>
      <c r="D119" s="15">
        <f t="shared" ref="D119:D129" si="36">E119+F119+G119</f>
        <v>18</v>
      </c>
      <c r="E119" s="5">
        <v>11</v>
      </c>
      <c r="F119" s="5">
        <v>0</v>
      </c>
      <c r="G119" s="5">
        <v>7</v>
      </c>
      <c r="H119" s="5">
        <v>44</v>
      </c>
      <c r="I119" s="5">
        <v>35</v>
      </c>
      <c r="J119" s="5">
        <f t="shared" ref="J119:J129" si="37">H119-I119</f>
        <v>9</v>
      </c>
      <c r="K119" s="6">
        <v>1</v>
      </c>
      <c r="L119" s="6"/>
      <c r="M119" s="7"/>
      <c r="N119" s="131" t="s">
        <v>450</v>
      </c>
    </row>
    <row r="120" spans="1:14" ht="15.75" thickBot="1" x14ac:dyDescent="0.3">
      <c r="A120" s="3">
        <f t="shared" ref="A120:A129" si="38">A119+1</f>
        <v>3</v>
      </c>
      <c r="B120" s="30" t="s">
        <v>87</v>
      </c>
      <c r="C120" s="8">
        <f t="shared" si="35"/>
        <v>31</v>
      </c>
      <c r="D120" s="15">
        <f t="shared" si="36"/>
        <v>18</v>
      </c>
      <c r="E120" s="5">
        <v>9</v>
      </c>
      <c r="F120" s="5">
        <v>4</v>
      </c>
      <c r="G120" s="5">
        <v>5</v>
      </c>
      <c r="H120" s="5">
        <v>36</v>
      </c>
      <c r="I120" s="5">
        <v>25</v>
      </c>
      <c r="J120" s="5">
        <f t="shared" si="37"/>
        <v>11</v>
      </c>
      <c r="K120" s="6"/>
      <c r="L120" s="6"/>
      <c r="M120" s="7"/>
      <c r="N120" s="18"/>
    </row>
    <row r="121" spans="1:14" ht="15.75" thickBot="1" x14ac:dyDescent="0.3">
      <c r="A121" s="3">
        <f t="shared" si="38"/>
        <v>4</v>
      </c>
      <c r="B121" s="4" t="s">
        <v>184</v>
      </c>
      <c r="C121" s="8">
        <f t="shared" si="35"/>
        <v>28</v>
      </c>
      <c r="D121" s="15">
        <f t="shared" si="36"/>
        <v>18</v>
      </c>
      <c r="E121" s="5">
        <v>9</v>
      </c>
      <c r="F121" s="5">
        <v>2</v>
      </c>
      <c r="G121" s="5">
        <v>7</v>
      </c>
      <c r="H121" s="5">
        <v>51</v>
      </c>
      <c r="I121" s="5">
        <v>40</v>
      </c>
      <c r="J121" s="5">
        <f t="shared" si="37"/>
        <v>11</v>
      </c>
      <c r="K121" s="6">
        <v>1</v>
      </c>
      <c r="L121" s="6"/>
      <c r="M121" s="7"/>
    </row>
    <row r="122" spans="1:14" ht="15.75" thickBot="1" x14ac:dyDescent="0.3">
      <c r="A122" s="3">
        <f t="shared" si="38"/>
        <v>5</v>
      </c>
      <c r="B122" s="4" t="s">
        <v>224</v>
      </c>
      <c r="C122" s="8">
        <f t="shared" si="35"/>
        <v>27</v>
      </c>
      <c r="D122" s="15">
        <f t="shared" si="36"/>
        <v>18</v>
      </c>
      <c r="E122" s="5">
        <v>9</v>
      </c>
      <c r="F122" s="5">
        <v>1</v>
      </c>
      <c r="G122" s="5">
        <v>8</v>
      </c>
      <c r="H122" s="5">
        <v>51</v>
      </c>
      <c r="I122" s="5">
        <v>44</v>
      </c>
      <c r="J122" s="5">
        <f t="shared" si="37"/>
        <v>7</v>
      </c>
      <c r="K122" s="6">
        <v>1</v>
      </c>
      <c r="L122" s="6"/>
      <c r="M122" s="7"/>
    </row>
    <row r="123" spans="1:14" ht="15.75" thickBot="1" x14ac:dyDescent="0.3">
      <c r="A123" s="3">
        <f t="shared" si="38"/>
        <v>6</v>
      </c>
      <c r="B123" s="4" t="s">
        <v>89</v>
      </c>
      <c r="C123" s="8">
        <f t="shared" si="35"/>
        <v>24</v>
      </c>
      <c r="D123" s="15">
        <f t="shared" si="36"/>
        <v>18</v>
      </c>
      <c r="E123" s="5">
        <v>7</v>
      </c>
      <c r="F123" s="5">
        <v>3</v>
      </c>
      <c r="G123" s="5">
        <v>8</v>
      </c>
      <c r="H123" s="5">
        <v>35</v>
      </c>
      <c r="I123" s="5">
        <v>42</v>
      </c>
      <c r="J123" s="5">
        <f t="shared" si="37"/>
        <v>-7</v>
      </c>
      <c r="K123" s="6"/>
      <c r="L123" s="6"/>
      <c r="M123" s="7"/>
    </row>
    <row r="124" spans="1:14" ht="15.75" thickBot="1" x14ac:dyDescent="0.3">
      <c r="A124" s="3">
        <f t="shared" si="38"/>
        <v>7</v>
      </c>
      <c r="B124" s="4" t="s">
        <v>73</v>
      </c>
      <c r="C124" s="8">
        <f t="shared" si="35"/>
        <v>24</v>
      </c>
      <c r="D124" s="15">
        <f t="shared" si="36"/>
        <v>18</v>
      </c>
      <c r="E124" s="5">
        <v>7</v>
      </c>
      <c r="F124" s="5">
        <v>3</v>
      </c>
      <c r="G124" s="5">
        <v>8</v>
      </c>
      <c r="H124" s="5">
        <v>33</v>
      </c>
      <c r="I124" s="5">
        <v>39</v>
      </c>
      <c r="J124" s="5">
        <f t="shared" si="37"/>
        <v>-6</v>
      </c>
      <c r="K124" s="6"/>
      <c r="L124" s="6"/>
      <c r="M124" s="7"/>
    </row>
    <row r="125" spans="1:14" ht="15.75" thickBot="1" x14ac:dyDescent="0.3">
      <c r="A125" s="3">
        <f t="shared" si="38"/>
        <v>8</v>
      </c>
      <c r="B125" s="17" t="s">
        <v>85</v>
      </c>
      <c r="C125" s="8">
        <f t="shared" si="35"/>
        <v>21</v>
      </c>
      <c r="D125" s="15">
        <f t="shared" si="36"/>
        <v>18</v>
      </c>
      <c r="E125" s="5">
        <v>6</v>
      </c>
      <c r="F125" s="5">
        <v>3</v>
      </c>
      <c r="G125" s="5">
        <v>9</v>
      </c>
      <c r="H125" s="5">
        <v>43</v>
      </c>
      <c r="I125" s="5">
        <v>49</v>
      </c>
      <c r="J125" s="5">
        <f t="shared" si="37"/>
        <v>-6</v>
      </c>
      <c r="K125" s="6"/>
      <c r="L125" s="6"/>
      <c r="M125" s="7"/>
    </row>
    <row r="126" spans="1:14" ht="15.75" thickBot="1" x14ac:dyDescent="0.3">
      <c r="A126" s="3">
        <f t="shared" si="38"/>
        <v>9</v>
      </c>
      <c r="B126" s="17" t="s">
        <v>239</v>
      </c>
      <c r="C126" s="8">
        <f t="shared" si="35"/>
        <v>20</v>
      </c>
      <c r="D126" s="15">
        <f t="shared" si="36"/>
        <v>18</v>
      </c>
      <c r="E126" s="5">
        <v>6</v>
      </c>
      <c r="F126" s="5">
        <v>4</v>
      </c>
      <c r="G126" s="5">
        <v>8</v>
      </c>
      <c r="H126" s="5">
        <v>26</v>
      </c>
      <c r="I126" s="5">
        <v>37</v>
      </c>
      <c r="J126" s="5">
        <f t="shared" si="37"/>
        <v>-11</v>
      </c>
      <c r="K126" s="6">
        <v>2</v>
      </c>
      <c r="L126" s="6"/>
      <c r="M126" s="7"/>
    </row>
    <row r="127" spans="1:14" ht="15.75" thickBot="1" x14ac:dyDescent="0.3">
      <c r="A127" s="3">
        <f t="shared" si="38"/>
        <v>10</v>
      </c>
      <c r="B127" s="17" t="s">
        <v>186</v>
      </c>
      <c r="C127" s="8">
        <f t="shared" si="35"/>
        <v>6</v>
      </c>
      <c r="D127" s="15">
        <f t="shared" si="36"/>
        <v>18</v>
      </c>
      <c r="E127" s="5">
        <v>2</v>
      </c>
      <c r="F127" s="5">
        <v>2</v>
      </c>
      <c r="G127" s="5">
        <v>14</v>
      </c>
      <c r="H127" s="5">
        <v>15</v>
      </c>
      <c r="I127" s="5">
        <v>50</v>
      </c>
      <c r="J127" s="5">
        <f t="shared" si="37"/>
        <v>-35</v>
      </c>
      <c r="K127" s="6">
        <v>2</v>
      </c>
      <c r="L127" s="6"/>
      <c r="M127" s="7"/>
    </row>
    <row r="128" spans="1:14" ht="15.75" thickBot="1" x14ac:dyDescent="0.3">
      <c r="A128" s="3">
        <f t="shared" si="38"/>
        <v>11</v>
      </c>
      <c r="B128" s="17" t="s">
        <v>237</v>
      </c>
      <c r="C128" s="8">
        <f t="shared" si="35"/>
        <v>0</v>
      </c>
      <c r="D128" s="15">
        <f t="shared" si="36"/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f t="shared" si="37"/>
        <v>0</v>
      </c>
      <c r="K128" s="6"/>
      <c r="L128" s="6"/>
      <c r="M128" s="7"/>
      <c r="N128" s="44" t="s">
        <v>456</v>
      </c>
    </row>
    <row r="129" spans="1:14" ht="15.75" thickBot="1" x14ac:dyDescent="0.3">
      <c r="A129" s="3">
        <f t="shared" si="38"/>
        <v>12</v>
      </c>
      <c r="B129" s="17"/>
      <c r="C129" s="8">
        <f t="shared" si="35"/>
        <v>0</v>
      </c>
      <c r="D129" s="15">
        <f t="shared" si="36"/>
        <v>0</v>
      </c>
      <c r="E129" s="5"/>
      <c r="F129" s="5"/>
      <c r="G129" s="5"/>
      <c r="H129" s="5"/>
      <c r="I129" s="5"/>
      <c r="J129" s="5">
        <f t="shared" si="37"/>
        <v>0</v>
      </c>
      <c r="K129" s="6"/>
      <c r="L129" s="6"/>
      <c r="M129" s="7"/>
      <c r="N129" s="84"/>
    </row>
    <row r="130" spans="1:14" ht="15.75" thickBot="1" x14ac:dyDescent="0.3"/>
    <row r="131" spans="1:14" ht="20.25" thickBot="1" x14ac:dyDescent="0.35">
      <c r="B131" s="146" t="s">
        <v>22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8"/>
    </row>
    <row r="132" spans="1:14" ht="15.75" thickBot="1" x14ac:dyDescent="0.3">
      <c r="B132" s="2" t="s">
        <v>0</v>
      </c>
      <c r="C132" s="2" t="s">
        <v>1</v>
      </c>
      <c r="D132" s="2" t="s">
        <v>31</v>
      </c>
      <c r="E132" s="2" t="s">
        <v>2</v>
      </c>
      <c r="F132" s="2" t="s">
        <v>3</v>
      </c>
      <c r="G132" s="2" t="s">
        <v>4</v>
      </c>
      <c r="H132" s="2" t="s">
        <v>5</v>
      </c>
      <c r="I132" s="2" t="s">
        <v>6</v>
      </c>
      <c r="J132" s="2" t="s">
        <v>7</v>
      </c>
      <c r="K132" s="2" t="s">
        <v>8</v>
      </c>
      <c r="L132" s="2" t="str">
        <f>L117</f>
        <v>Pén.+ -</v>
      </c>
      <c r="M132" s="2" t="str">
        <f>+M117</f>
        <v>Art.37</v>
      </c>
    </row>
    <row r="133" spans="1:14" ht="15.75" thickBot="1" x14ac:dyDescent="0.3">
      <c r="A133" s="3">
        <v>1</v>
      </c>
      <c r="B133" s="30" t="s">
        <v>377</v>
      </c>
      <c r="C133" s="8">
        <f>E133*3+F133*1+G133*0-K133-L133</f>
        <v>53</v>
      </c>
      <c r="D133" s="15">
        <f>E133+F133+G133</f>
        <v>20</v>
      </c>
      <c r="E133" s="5">
        <v>17</v>
      </c>
      <c r="F133" s="5">
        <v>2</v>
      </c>
      <c r="G133" s="5">
        <v>1</v>
      </c>
      <c r="H133" s="5">
        <v>102</v>
      </c>
      <c r="I133" s="5">
        <v>12</v>
      </c>
      <c r="J133" s="5">
        <f>H133-I133</f>
        <v>90</v>
      </c>
      <c r="K133" s="6"/>
      <c r="L133" s="6"/>
      <c r="M133" s="7"/>
    </row>
    <row r="134" spans="1:14" ht="15.75" thickBot="1" x14ac:dyDescent="0.3">
      <c r="A134" s="3">
        <f>A133+1</f>
        <v>2</v>
      </c>
      <c r="B134" s="30" t="s">
        <v>378</v>
      </c>
      <c r="C134" s="8">
        <f t="shared" ref="C134:C144" si="39">E134*3+F134*1+G134*0-K134-L134</f>
        <v>53</v>
      </c>
      <c r="D134" s="15">
        <f t="shared" ref="D134:D144" si="40">E134+F134+G134</f>
        <v>20</v>
      </c>
      <c r="E134" s="5">
        <v>17</v>
      </c>
      <c r="F134" s="5">
        <v>2</v>
      </c>
      <c r="G134" s="5">
        <v>1</v>
      </c>
      <c r="H134" s="5">
        <v>83</v>
      </c>
      <c r="I134" s="5">
        <v>27</v>
      </c>
      <c r="J134" s="5">
        <f t="shared" ref="J134:J144" si="41">H134-I134</f>
        <v>56</v>
      </c>
      <c r="K134" s="6"/>
      <c r="L134" s="6"/>
      <c r="M134" s="7">
        <v>2</v>
      </c>
      <c r="N134" s="23"/>
    </row>
    <row r="135" spans="1:14" ht="15.75" thickBot="1" x14ac:dyDescent="0.3">
      <c r="A135" s="3">
        <f t="shared" ref="A135:A144" si="42">A134+1</f>
        <v>3</v>
      </c>
      <c r="B135" s="4" t="s">
        <v>70</v>
      </c>
      <c r="C135" s="8">
        <f t="shared" si="39"/>
        <v>40</v>
      </c>
      <c r="D135" s="15">
        <f t="shared" si="40"/>
        <v>20</v>
      </c>
      <c r="E135" s="5">
        <v>13</v>
      </c>
      <c r="F135" s="5">
        <v>1</v>
      </c>
      <c r="G135" s="5">
        <v>6</v>
      </c>
      <c r="H135" s="5">
        <v>75</v>
      </c>
      <c r="I135" s="5">
        <v>35</v>
      </c>
      <c r="J135" s="5">
        <f t="shared" si="41"/>
        <v>40</v>
      </c>
      <c r="K135" s="6"/>
      <c r="L135" s="6"/>
      <c r="M135" s="7"/>
      <c r="N135" s="23"/>
    </row>
    <row r="136" spans="1:14" ht="15.75" thickBot="1" x14ac:dyDescent="0.3">
      <c r="A136" s="3">
        <f t="shared" si="42"/>
        <v>4</v>
      </c>
      <c r="B136" s="4" t="s">
        <v>81</v>
      </c>
      <c r="C136" s="8">
        <f t="shared" si="39"/>
        <v>37</v>
      </c>
      <c r="D136" s="15">
        <f t="shared" si="40"/>
        <v>20</v>
      </c>
      <c r="E136" s="5">
        <v>11</v>
      </c>
      <c r="F136" s="5">
        <v>4</v>
      </c>
      <c r="G136" s="5">
        <v>5</v>
      </c>
      <c r="H136" s="5">
        <v>48</v>
      </c>
      <c r="I136" s="5">
        <v>48</v>
      </c>
      <c r="J136" s="5">
        <f t="shared" si="41"/>
        <v>0</v>
      </c>
      <c r="K136" s="6"/>
      <c r="L136" s="6"/>
      <c r="M136" s="7"/>
    </row>
    <row r="137" spans="1:14" ht="15.75" thickBot="1" x14ac:dyDescent="0.3">
      <c r="A137" s="3">
        <f t="shared" si="42"/>
        <v>5</v>
      </c>
      <c r="B137" s="4" t="s">
        <v>83</v>
      </c>
      <c r="C137" s="8">
        <f t="shared" si="39"/>
        <v>30</v>
      </c>
      <c r="D137" s="15">
        <f t="shared" si="40"/>
        <v>20</v>
      </c>
      <c r="E137" s="5">
        <v>9</v>
      </c>
      <c r="F137" s="5">
        <v>3</v>
      </c>
      <c r="G137" s="5">
        <v>8</v>
      </c>
      <c r="H137" s="5">
        <v>39</v>
      </c>
      <c r="I137" s="5">
        <v>39</v>
      </c>
      <c r="J137" s="5">
        <f t="shared" si="41"/>
        <v>0</v>
      </c>
      <c r="K137" s="6"/>
      <c r="L137" s="6"/>
      <c r="M137" s="7"/>
    </row>
    <row r="138" spans="1:14" ht="15.75" thickBot="1" x14ac:dyDescent="0.3">
      <c r="A138" s="3">
        <f t="shared" si="42"/>
        <v>6</v>
      </c>
      <c r="B138" s="4" t="s">
        <v>78</v>
      </c>
      <c r="C138" s="8">
        <f t="shared" si="39"/>
        <v>25</v>
      </c>
      <c r="D138" s="15">
        <f t="shared" si="40"/>
        <v>20</v>
      </c>
      <c r="E138" s="5">
        <v>8</v>
      </c>
      <c r="F138" s="5">
        <v>2</v>
      </c>
      <c r="G138" s="5">
        <v>10</v>
      </c>
      <c r="H138" s="5">
        <v>43</v>
      </c>
      <c r="I138" s="5">
        <v>56</v>
      </c>
      <c r="J138" s="5">
        <f t="shared" si="41"/>
        <v>-13</v>
      </c>
      <c r="K138" s="6">
        <v>1</v>
      </c>
      <c r="L138" s="6"/>
      <c r="M138" s="7"/>
    </row>
    <row r="139" spans="1:14" ht="15.75" thickBot="1" x14ac:dyDescent="0.3">
      <c r="A139" s="3">
        <f t="shared" si="42"/>
        <v>7</v>
      </c>
      <c r="B139" s="4" t="s">
        <v>112</v>
      </c>
      <c r="C139" s="8">
        <f t="shared" si="39"/>
        <v>22</v>
      </c>
      <c r="D139" s="15">
        <f t="shared" si="40"/>
        <v>20</v>
      </c>
      <c r="E139" s="5">
        <v>6</v>
      </c>
      <c r="F139" s="5">
        <v>5</v>
      </c>
      <c r="G139" s="5">
        <v>9</v>
      </c>
      <c r="H139" s="5">
        <v>38</v>
      </c>
      <c r="I139" s="5">
        <v>47</v>
      </c>
      <c r="J139" s="5">
        <f t="shared" si="41"/>
        <v>-9</v>
      </c>
      <c r="K139" s="6">
        <v>1</v>
      </c>
      <c r="L139" s="6"/>
      <c r="M139" s="7"/>
    </row>
    <row r="140" spans="1:14" ht="15.75" thickBot="1" x14ac:dyDescent="0.3">
      <c r="A140" s="3">
        <f t="shared" si="42"/>
        <v>8</v>
      </c>
      <c r="B140" s="17" t="s">
        <v>82</v>
      </c>
      <c r="C140" s="8">
        <f t="shared" si="39"/>
        <v>21</v>
      </c>
      <c r="D140" s="15">
        <f t="shared" si="40"/>
        <v>20</v>
      </c>
      <c r="E140" s="5">
        <v>7</v>
      </c>
      <c r="F140" s="5">
        <v>0</v>
      </c>
      <c r="G140" s="5">
        <v>13</v>
      </c>
      <c r="H140" s="5">
        <v>33</v>
      </c>
      <c r="I140" s="5">
        <v>64</v>
      </c>
      <c r="J140" s="5">
        <f t="shared" si="41"/>
        <v>-31</v>
      </c>
      <c r="K140" s="6"/>
      <c r="L140" s="6"/>
      <c r="M140" s="7"/>
    </row>
    <row r="141" spans="1:14" ht="15.75" thickBot="1" x14ac:dyDescent="0.3">
      <c r="A141" s="3">
        <f t="shared" si="42"/>
        <v>9</v>
      </c>
      <c r="B141" s="17" t="s">
        <v>80</v>
      </c>
      <c r="C141" s="8">
        <f t="shared" si="39"/>
        <v>13</v>
      </c>
      <c r="D141" s="15">
        <f t="shared" si="40"/>
        <v>20</v>
      </c>
      <c r="E141" s="5">
        <v>3</v>
      </c>
      <c r="F141" s="5">
        <v>6</v>
      </c>
      <c r="G141" s="5">
        <v>11</v>
      </c>
      <c r="H141" s="5">
        <v>22</v>
      </c>
      <c r="I141" s="5">
        <v>61</v>
      </c>
      <c r="J141" s="5">
        <f t="shared" si="41"/>
        <v>-39</v>
      </c>
      <c r="K141" s="6">
        <v>2</v>
      </c>
      <c r="L141" s="6"/>
      <c r="M141" s="7"/>
    </row>
    <row r="142" spans="1:14" ht="15.75" thickBot="1" x14ac:dyDescent="0.3">
      <c r="A142" s="3">
        <f t="shared" si="42"/>
        <v>10</v>
      </c>
      <c r="B142" s="17" t="s">
        <v>66</v>
      </c>
      <c r="C142" s="8">
        <f t="shared" si="39"/>
        <v>10</v>
      </c>
      <c r="D142" s="15">
        <f t="shared" si="40"/>
        <v>20</v>
      </c>
      <c r="E142" s="5">
        <v>3</v>
      </c>
      <c r="F142" s="5">
        <v>3</v>
      </c>
      <c r="G142" s="5">
        <v>14</v>
      </c>
      <c r="H142" s="5">
        <v>29</v>
      </c>
      <c r="I142" s="5">
        <v>58</v>
      </c>
      <c r="J142" s="5">
        <f t="shared" si="41"/>
        <v>-29</v>
      </c>
      <c r="K142" s="6">
        <v>2</v>
      </c>
      <c r="L142" s="6"/>
      <c r="M142" s="7"/>
      <c r="N142" s="10"/>
    </row>
    <row r="143" spans="1:14" ht="15.75" thickBot="1" x14ac:dyDescent="0.3">
      <c r="A143" s="3">
        <f t="shared" si="42"/>
        <v>11</v>
      </c>
      <c r="B143" s="17" t="s">
        <v>441</v>
      </c>
      <c r="C143" s="8">
        <f t="shared" si="39"/>
        <v>3</v>
      </c>
      <c r="D143" s="15">
        <f t="shared" si="40"/>
        <v>20</v>
      </c>
      <c r="E143" s="5">
        <v>1</v>
      </c>
      <c r="F143" s="5">
        <v>2</v>
      </c>
      <c r="G143" s="5">
        <v>17</v>
      </c>
      <c r="H143" s="5">
        <v>18</v>
      </c>
      <c r="I143" s="5">
        <v>83</v>
      </c>
      <c r="J143" s="5">
        <f t="shared" si="41"/>
        <v>-65</v>
      </c>
      <c r="K143" s="6">
        <v>1</v>
      </c>
      <c r="L143" s="6">
        <v>1</v>
      </c>
      <c r="M143" s="7">
        <v>1</v>
      </c>
      <c r="N143" s="10"/>
    </row>
    <row r="144" spans="1:14" ht="15.75" thickBot="1" x14ac:dyDescent="0.3">
      <c r="A144" s="3">
        <f t="shared" si="42"/>
        <v>12</v>
      </c>
      <c r="B144" s="17"/>
      <c r="C144" s="8">
        <f t="shared" si="39"/>
        <v>0</v>
      </c>
      <c r="D144" s="15">
        <f t="shared" si="40"/>
        <v>0</v>
      </c>
      <c r="E144" s="5"/>
      <c r="F144" s="5"/>
      <c r="G144" s="5"/>
      <c r="H144" s="5"/>
      <c r="I144" s="5"/>
      <c r="J144" s="5">
        <f t="shared" si="41"/>
        <v>0</v>
      </c>
      <c r="K144" s="6"/>
      <c r="L144" s="6"/>
      <c r="M144" s="7"/>
    </row>
    <row r="145" spans="1:15" ht="15.75" thickBot="1" x14ac:dyDescent="0.3"/>
    <row r="146" spans="1:15" ht="20.25" thickBot="1" x14ac:dyDescent="0.35">
      <c r="B146" s="146" t="s">
        <v>101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8"/>
    </row>
    <row r="147" spans="1:15" ht="15.75" thickBot="1" x14ac:dyDescent="0.3">
      <c r="B147" s="2" t="s">
        <v>0</v>
      </c>
      <c r="C147" s="2" t="s">
        <v>1</v>
      </c>
      <c r="D147" s="2" t="s">
        <v>31</v>
      </c>
      <c r="E147" s="2" t="s">
        <v>2</v>
      </c>
      <c r="F147" s="2" t="s">
        <v>3</v>
      </c>
      <c r="G147" s="2" t="s">
        <v>4</v>
      </c>
      <c r="H147" s="2" t="s">
        <v>5</v>
      </c>
      <c r="I147" s="2" t="s">
        <v>6</v>
      </c>
      <c r="J147" s="2" t="s">
        <v>7</v>
      </c>
      <c r="K147" s="2" t="s">
        <v>8</v>
      </c>
      <c r="L147" s="2" t="str">
        <f>L132</f>
        <v>Pén.+ -</v>
      </c>
      <c r="M147" s="2" t="str">
        <f>+M132</f>
        <v>Art.37</v>
      </c>
    </row>
    <row r="148" spans="1:15" ht="15.75" thickBot="1" x14ac:dyDescent="0.3">
      <c r="A148" s="3">
        <v>1</v>
      </c>
      <c r="B148" s="17" t="s">
        <v>226</v>
      </c>
      <c r="C148" s="8">
        <f>E148*3+F148*1+G148*0-K148-L148</f>
        <v>56</v>
      </c>
      <c r="D148" s="15">
        <f>E148+F148+G148</f>
        <v>20</v>
      </c>
      <c r="E148" s="5">
        <v>18</v>
      </c>
      <c r="F148" s="5">
        <v>2</v>
      </c>
      <c r="G148" s="5">
        <v>0</v>
      </c>
      <c r="H148" s="5">
        <v>81</v>
      </c>
      <c r="I148" s="5">
        <v>17</v>
      </c>
      <c r="J148" s="5">
        <f>H148-I148</f>
        <v>64</v>
      </c>
      <c r="K148" s="6"/>
      <c r="L148" s="6"/>
      <c r="M148" s="7"/>
      <c r="N148" s="131" t="s">
        <v>490</v>
      </c>
      <c r="O148" s="131"/>
    </row>
    <row r="149" spans="1:15" ht="15.75" thickBot="1" x14ac:dyDescent="0.3">
      <c r="A149" s="3">
        <f>A148+1</f>
        <v>2</v>
      </c>
      <c r="B149" s="30" t="s">
        <v>68</v>
      </c>
      <c r="C149" s="8">
        <f t="shared" ref="C149:C159" si="43">E149*3+F149*1+G149*0-K149-L149</f>
        <v>43</v>
      </c>
      <c r="D149" s="15">
        <f t="shared" ref="D149:D159" si="44">E149+F149+G149</f>
        <v>20</v>
      </c>
      <c r="E149" s="5">
        <v>14</v>
      </c>
      <c r="F149" s="5">
        <v>1</v>
      </c>
      <c r="G149" s="5">
        <v>5</v>
      </c>
      <c r="H149" s="5">
        <v>62</v>
      </c>
      <c r="I149" s="5">
        <v>27</v>
      </c>
      <c r="J149" s="5">
        <f t="shared" ref="J149:J159" si="45">H149-I149</f>
        <v>35</v>
      </c>
      <c r="K149" s="6"/>
      <c r="L149" s="6"/>
      <c r="M149" s="7"/>
      <c r="N149" s="18"/>
    </row>
    <row r="150" spans="1:15" ht="15.75" thickBot="1" x14ac:dyDescent="0.3">
      <c r="A150" s="3">
        <f t="shared" ref="A150:A159" si="46">A149+1</f>
        <v>3</v>
      </c>
      <c r="B150" s="30" t="s">
        <v>379</v>
      </c>
      <c r="C150" s="8">
        <f t="shared" si="43"/>
        <v>40</v>
      </c>
      <c r="D150" s="15">
        <f t="shared" si="44"/>
        <v>20</v>
      </c>
      <c r="E150" s="5">
        <v>12</v>
      </c>
      <c r="F150" s="5">
        <v>4</v>
      </c>
      <c r="G150" s="5">
        <v>4</v>
      </c>
      <c r="H150" s="5">
        <v>44</v>
      </c>
      <c r="I150" s="5">
        <v>31</v>
      </c>
      <c r="J150" s="5">
        <f t="shared" si="45"/>
        <v>13</v>
      </c>
      <c r="K150" s="6"/>
      <c r="L150" s="6"/>
      <c r="M150" s="7"/>
    </row>
    <row r="151" spans="1:15" ht="15.75" thickBot="1" x14ac:dyDescent="0.3">
      <c r="A151" s="3">
        <f t="shared" si="46"/>
        <v>4</v>
      </c>
      <c r="B151" s="4" t="s">
        <v>442</v>
      </c>
      <c r="C151" s="8">
        <f t="shared" si="43"/>
        <v>31</v>
      </c>
      <c r="D151" s="15">
        <f t="shared" si="44"/>
        <v>20</v>
      </c>
      <c r="E151" s="5">
        <v>11</v>
      </c>
      <c r="F151" s="5">
        <v>2</v>
      </c>
      <c r="G151" s="5">
        <v>7</v>
      </c>
      <c r="H151" s="5">
        <v>54</v>
      </c>
      <c r="I151" s="5">
        <v>35</v>
      </c>
      <c r="J151" s="5">
        <f t="shared" si="45"/>
        <v>19</v>
      </c>
      <c r="K151" s="6"/>
      <c r="L151" s="6">
        <v>4</v>
      </c>
      <c r="M151" s="7" t="s">
        <v>447</v>
      </c>
    </row>
    <row r="152" spans="1:15" ht="15.75" thickBot="1" x14ac:dyDescent="0.3">
      <c r="A152" s="3">
        <f t="shared" si="46"/>
        <v>5</v>
      </c>
      <c r="B152" s="4" t="s">
        <v>443</v>
      </c>
      <c r="C152" s="8">
        <f t="shared" si="43"/>
        <v>29</v>
      </c>
      <c r="D152" s="15">
        <f t="shared" si="44"/>
        <v>20</v>
      </c>
      <c r="E152" s="5">
        <v>8</v>
      </c>
      <c r="F152" s="5">
        <v>5</v>
      </c>
      <c r="G152" s="5">
        <v>7</v>
      </c>
      <c r="H152" s="5">
        <v>38</v>
      </c>
      <c r="I152" s="5">
        <v>32</v>
      </c>
      <c r="J152" s="5">
        <f t="shared" si="45"/>
        <v>6</v>
      </c>
      <c r="K152" s="6"/>
      <c r="L152" s="6"/>
      <c r="M152" s="7"/>
    </row>
    <row r="153" spans="1:15" ht="15.75" thickBot="1" x14ac:dyDescent="0.3">
      <c r="A153" s="3">
        <f t="shared" si="46"/>
        <v>6</v>
      </c>
      <c r="B153" s="4" t="s">
        <v>238</v>
      </c>
      <c r="C153" s="8">
        <f t="shared" si="43"/>
        <v>29</v>
      </c>
      <c r="D153" s="15">
        <f t="shared" si="44"/>
        <v>20</v>
      </c>
      <c r="E153" s="5">
        <v>10</v>
      </c>
      <c r="F153" s="5">
        <v>1</v>
      </c>
      <c r="G153" s="5">
        <v>9</v>
      </c>
      <c r="H153" s="5">
        <v>47</v>
      </c>
      <c r="I153" s="5">
        <v>41</v>
      </c>
      <c r="J153" s="5">
        <f t="shared" si="45"/>
        <v>6</v>
      </c>
      <c r="K153" s="6">
        <v>2</v>
      </c>
      <c r="L153" s="6"/>
      <c r="M153" s="7"/>
    </row>
    <row r="154" spans="1:15" ht="15.75" thickBot="1" x14ac:dyDescent="0.3">
      <c r="A154" s="3">
        <f t="shared" si="46"/>
        <v>7</v>
      </c>
      <c r="B154" s="4" t="s">
        <v>176</v>
      </c>
      <c r="C154" s="8">
        <f t="shared" si="43"/>
        <v>20</v>
      </c>
      <c r="D154" s="15">
        <f t="shared" si="44"/>
        <v>20</v>
      </c>
      <c r="E154" s="5">
        <v>6</v>
      </c>
      <c r="F154" s="5">
        <v>3</v>
      </c>
      <c r="G154" s="5">
        <v>11</v>
      </c>
      <c r="H154" s="5">
        <v>31</v>
      </c>
      <c r="I154" s="5">
        <v>39</v>
      </c>
      <c r="J154" s="5">
        <f t="shared" si="45"/>
        <v>-8</v>
      </c>
      <c r="K154" s="6">
        <v>1</v>
      </c>
      <c r="L154" s="6"/>
      <c r="M154" s="7"/>
    </row>
    <row r="155" spans="1:15" ht="15.75" thickBot="1" x14ac:dyDescent="0.3">
      <c r="A155" s="3">
        <f t="shared" si="46"/>
        <v>8</v>
      </c>
      <c r="B155" s="17" t="s">
        <v>444</v>
      </c>
      <c r="C155" s="8">
        <f t="shared" si="43"/>
        <v>18</v>
      </c>
      <c r="D155" s="15">
        <f t="shared" si="44"/>
        <v>20</v>
      </c>
      <c r="E155" s="5">
        <v>5</v>
      </c>
      <c r="F155" s="5">
        <v>3</v>
      </c>
      <c r="G155" s="5">
        <v>12</v>
      </c>
      <c r="H155" s="5">
        <v>22</v>
      </c>
      <c r="I155" s="5">
        <v>48</v>
      </c>
      <c r="J155" s="5">
        <f t="shared" si="45"/>
        <v>-26</v>
      </c>
      <c r="K155" s="6"/>
      <c r="L155" s="6"/>
      <c r="M155" s="7"/>
    </row>
    <row r="156" spans="1:15" ht="15.75" thickBot="1" x14ac:dyDescent="0.3">
      <c r="A156" s="3">
        <f t="shared" si="46"/>
        <v>9</v>
      </c>
      <c r="B156" s="17" t="s">
        <v>446</v>
      </c>
      <c r="C156" s="8">
        <f t="shared" si="43"/>
        <v>18</v>
      </c>
      <c r="D156" s="15">
        <f t="shared" si="44"/>
        <v>18</v>
      </c>
      <c r="E156" s="5">
        <v>6</v>
      </c>
      <c r="F156" s="5">
        <v>2</v>
      </c>
      <c r="G156" s="5">
        <v>10</v>
      </c>
      <c r="H156" s="5">
        <v>29</v>
      </c>
      <c r="I156" s="5">
        <v>57</v>
      </c>
      <c r="J156" s="5">
        <f t="shared" si="45"/>
        <v>-28</v>
      </c>
      <c r="K156" s="6">
        <v>2</v>
      </c>
      <c r="L156" s="6"/>
      <c r="M156" s="7"/>
    </row>
    <row r="157" spans="1:15" ht="15.75" thickBot="1" x14ac:dyDescent="0.3">
      <c r="A157" s="3">
        <f t="shared" si="46"/>
        <v>10</v>
      </c>
      <c r="B157" s="17" t="s">
        <v>445</v>
      </c>
      <c r="C157" s="8">
        <f t="shared" ref="C157" si="47">E157*3+F157*1+G157*0-K157-L157</f>
        <v>18</v>
      </c>
      <c r="D157" s="15">
        <f t="shared" ref="D157" si="48">E157+F157+G157</f>
        <v>20</v>
      </c>
      <c r="E157" s="5">
        <v>6</v>
      </c>
      <c r="F157" s="5">
        <v>0</v>
      </c>
      <c r="G157" s="5">
        <v>14</v>
      </c>
      <c r="H157" s="5">
        <v>25</v>
      </c>
      <c r="I157" s="5">
        <v>58</v>
      </c>
      <c r="J157" s="5">
        <f t="shared" ref="J157" si="49">H157-I157</f>
        <v>-33</v>
      </c>
      <c r="K157" s="6"/>
      <c r="L157" s="6"/>
      <c r="M157" s="7"/>
    </row>
    <row r="158" spans="1:15" ht="15.75" thickBot="1" x14ac:dyDescent="0.3">
      <c r="A158" s="3">
        <f t="shared" si="46"/>
        <v>11</v>
      </c>
      <c r="B158" s="17" t="s">
        <v>111</v>
      </c>
      <c r="C158" s="8">
        <f t="shared" si="43"/>
        <v>5</v>
      </c>
      <c r="D158" s="15">
        <f t="shared" si="44"/>
        <v>20</v>
      </c>
      <c r="E158" s="5">
        <v>1</v>
      </c>
      <c r="F158" s="5">
        <v>3</v>
      </c>
      <c r="G158" s="5">
        <v>16</v>
      </c>
      <c r="H158" s="5">
        <v>22</v>
      </c>
      <c r="I158" s="5">
        <v>70</v>
      </c>
      <c r="J158" s="5">
        <f t="shared" si="45"/>
        <v>-48</v>
      </c>
      <c r="K158" s="6">
        <v>1</v>
      </c>
      <c r="L158" s="6"/>
      <c r="M158" s="7"/>
      <c r="N158" s="10"/>
    </row>
    <row r="159" spans="1:15" ht="15.75" thickBot="1" x14ac:dyDescent="0.3">
      <c r="A159" s="3">
        <f t="shared" si="46"/>
        <v>12</v>
      </c>
      <c r="B159" s="17"/>
      <c r="C159" s="8">
        <f t="shared" si="43"/>
        <v>0</v>
      </c>
      <c r="D159" s="15">
        <f t="shared" si="44"/>
        <v>0</v>
      </c>
      <c r="E159" s="5"/>
      <c r="F159" s="5"/>
      <c r="G159" s="5"/>
      <c r="H159" s="5"/>
      <c r="I159" s="5"/>
      <c r="J159" s="5">
        <f t="shared" si="45"/>
        <v>0</v>
      </c>
      <c r="K159" s="6"/>
      <c r="L159" s="6"/>
      <c r="M159" s="7"/>
      <c r="N159" s="84"/>
    </row>
    <row r="160" spans="1:15" x14ac:dyDescent="0.25">
      <c r="M160" s="90"/>
    </row>
    <row r="161" spans="1:13" ht="21" x14ac:dyDescent="0.35">
      <c r="A161" s="152" t="str">
        <f>'DIVISION  4'!A134:M134</f>
        <v>Classement sous réserve de procédures en cours &amp; du statut de l'arbitrage &amp; article 37</v>
      </c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1:13" ht="21" x14ac:dyDescent="0.35">
      <c r="A162" s="152" t="str">
        <f>'DIVISION 1'!A43:M43</f>
        <v>Montées ou descentes évolutives jusqu'à classement définitif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</sheetData>
  <mergeCells count="13">
    <mergeCell ref="A162:M162"/>
    <mergeCell ref="A161:M161"/>
    <mergeCell ref="J2:M2"/>
    <mergeCell ref="B146:M146"/>
    <mergeCell ref="B71:M71"/>
    <mergeCell ref="B86:M86"/>
    <mergeCell ref="B101:M101"/>
    <mergeCell ref="B116:M116"/>
    <mergeCell ref="B131:M131"/>
    <mergeCell ref="B11:M11"/>
    <mergeCell ref="B26:M26"/>
    <mergeCell ref="B41:M41"/>
    <mergeCell ref="B56:M56"/>
  </mergeCells>
  <pageMargins left="0" right="0" top="0" bottom="0" header="0.31496062992125984" footer="0.31496062992125984"/>
  <pageSetup paperSize="9" scale="70" fitToHeight="3" orientation="portrait" r:id="rId1"/>
  <rowBreaks count="1" manualBreakCount="1"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workbookViewId="0">
      <selection activeCell="B20" sqref="B20"/>
    </sheetView>
  </sheetViews>
  <sheetFormatPr baseColWidth="10" defaultRowHeight="15" x14ac:dyDescent="0.25"/>
  <cols>
    <col min="1" max="1" width="5.5703125" style="51" customWidth="1"/>
    <col min="2" max="2" width="30.7109375" style="51" customWidth="1"/>
    <col min="3" max="3" width="7.5703125" style="51" customWidth="1"/>
    <col min="4" max="5" width="4" style="51" customWidth="1"/>
    <col min="6" max="6" width="2.140625" style="51" customWidth="1"/>
    <col min="7" max="7" width="5.28515625" style="51" customWidth="1"/>
    <col min="8" max="8" width="30.7109375" style="51" customWidth="1"/>
    <col min="9" max="9" width="7.140625" style="51" customWidth="1"/>
    <col min="10" max="10" width="3" style="51" customWidth="1"/>
    <col min="11" max="11" width="5.42578125" style="51" customWidth="1"/>
    <col min="12" max="12" width="2.42578125" style="51" customWidth="1"/>
    <col min="13" max="13" width="4.42578125" style="51" customWidth="1"/>
    <col min="14" max="14" width="30.7109375" style="51" customWidth="1"/>
    <col min="15" max="15" width="7.85546875" style="51" customWidth="1"/>
    <col min="16" max="16" width="3.5703125" style="51" customWidth="1"/>
    <col min="17" max="17" width="5.5703125" style="51" customWidth="1"/>
    <col min="18" max="18" width="2.140625" style="51" customWidth="1"/>
    <col min="19" max="16384" width="11.42578125" style="51"/>
  </cols>
  <sheetData>
    <row r="1" spans="1:18" ht="32.25" x14ac:dyDescent="0.5">
      <c r="A1" s="189" t="s">
        <v>486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27.75" customHeight="1" x14ac:dyDescent="0.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8" ht="20.25" thickBot="1" x14ac:dyDescent="0.35">
      <c r="A3" s="52"/>
      <c r="B3" s="52"/>
      <c r="C3" s="52"/>
      <c r="D3" s="52"/>
      <c r="E3" s="52"/>
      <c r="F3" s="52"/>
    </row>
    <row r="4" spans="1:18" ht="15.75" thickBot="1" x14ac:dyDescent="0.3">
      <c r="A4" s="191" t="s">
        <v>487</v>
      </c>
      <c r="B4" s="192"/>
      <c r="C4" s="192"/>
      <c r="D4" s="192"/>
      <c r="E4" s="193"/>
      <c r="F4" s="53"/>
      <c r="G4" s="174" t="s">
        <v>488</v>
      </c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53"/>
    </row>
    <row r="5" spans="1:18" x14ac:dyDescent="0.25">
      <c r="A5" s="54">
        <v>1</v>
      </c>
      <c r="B5" s="26" t="s">
        <v>382</v>
      </c>
      <c r="C5" s="54" t="s">
        <v>118</v>
      </c>
      <c r="D5" s="61" t="s">
        <v>119</v>
      </c>
      <c r="E5" s="141"/>
      <c r="F5" s="53"/>
      <c r="G5" s="57">
        <v>1</v>
      </c>
      <c r="H5" s="140" t="s">
        <v>75</v>
      </c>
      <c r="I5" s="60" t="s">
        <v>118</v>
      </c>
      <c r="J5" s="60" t="s">
        <v>119</v>
      </c>
      <c r="K5" s="56">
        <v>1</v>
      </c>
      <c r="L5" s="53"/>
      <c r="M5" s="57">
        <f>G77+1</f>
        <v>74</v>
      </c>
      <c r="N5" s="140" t="s">
        <v>70</v>
      </c>
      <c r="O5" s="60" t="s">
        <v>118</v>
      </c>
      <c r="P5" s="139" t="s">
        <v>127</v>
      </c>
      <c r="Q5" s="56">
        <v>1</v>
      </c>
      <c r="R5" s="53"/>
    </row>
    <row r="6" spans="1:18" x14ac:dyDescent="0.25">
      <c r="A6" s="54">
        <f>+A5+1</f>
        <v>2</v>
      </c>
      <c r="B6" s="140" t="s">
        <v>42</v>
      </c>
      <c r="C6" s="54" t="s">
        <v>118</v>
      </c>
      <c r="D6" s="23" t="s">
        <v>120</v>
      </c>
      <c r="E6" s="141">
        <v>1</v>
      </c>
      <c r="F6" s="53"/>
      <c r="G6" s="54">
        <f>G5+1</f>
        <v>2</v>
      </c>
      <c r="H6" s="140" t="s">
        <v>408</v>
      </c>
      <c r="I6" s="60" t="s">
        <v>118</v>
      </c>
      <c r="J6" s="60" t="s">
        <v>119</v>
      </c>
      <c r="K6" s="56">
        <f>K5</f>
        <v>1</v>
      </c>
      <c r="L6" s="53"/>
      <c r="M6" s="54">
        <f>M5+1</f>
        <v>75</v>
      </c>
      <c r="N6" s="140" t="s">
        <v>81</v>
      </c>
      <c r="O6" s="60" t="s">
        <v>118</v>
      </c>
      <c r="P6" s="139" t="s">
        <v>127</v>
      </c>
      <c r="Q6" s="56">
        <v>1</v>
      </c>
      <c r="R6" s="53"/>
    </row>
    <row r="7" spans="1:18" x14ac:dyDescent="0.25">
      <c r="A7" s="54">
        <f t="shared" ref="A7:A18" si="0">+A6+1</f>
        <v>3</v>
      </c>
      <c r="B7" s="140" t="s">
        <v>386</v>
      </c>
      <c r="C7" s="54" t="s">
        <v>118</v>
      </c>
      <c r="D7" s="23" t="s">
        <v>120</v>
      </c>
      <c r="E7" s="141">
        <v>1</v>
      </c>
      <c r="F7" s="53"/>
      <c r="G7" s="54">
        <f t="shared" ref="G7:G75" si="1">G6+1</f>
        <v>3</v>
      </c>
      <c r="H7" s="140" t="s">
        <v>409</v>
      </c>
      <c r="I7" s="60" t="s">
        <v>118</v>
      </c>
      <c r="J7" s="60" t="s">
        <v>119</v>
      </c>
      <c r="K7" s="56">
        <f t="shared" ref="K7:K76" si="2">K6</f>
        <v>1</v>
      </c>
      <c r="L7" s="53"/>
      <c r="M7" s="54">
        <f t="shared" ref="M7:M22" si="3">M6+1</f>
        <v>76</v>
      </c>
      <c r="N7" s="140" t="s">
        <v>83</v>
      </c>
      <c r="O7" s="60" t="s">
        <v>118</v>
      </c>
      <c r="P7" s="139" t="s">
        <v>127</v>
      </c>
      <c r="Q7" s="56">
        <v>1</v>
      </c>
      <c r="R7" s="53"/>
    </row>
    <row r="8" spans="1:18" x14ac:dyDescent="0.25">
      <c r="A8" s="54">
        <f t="shared" si="0"/>
        <v>4</v>
      </c>
      <c r="B8" s="140" t="s">
        <v>49</v>
      </c>
      <c r="C8" s="54" t="s">
        <v>118</v>
      </c>
      <c r="D8" s="23" t="s">
        <v>121</v>
      </c>
      <c r="E8" s="141">
        <v>1</v>
      </c>
      <c r="F8" s="53"/>
      <c r="G8" s="54">
        <f t="shared" si="1"/>
        <v>4</v>
      </c>
      <c r="H8" s="27" t="s">
        <v>60</v>
      </c>
      <c r="I8" s="60" t="s">
        <v>118</v>
      </c>
      <c r="J8" s="60" t="s">
        <v>119</v>
      </c>
      <c r="K8" s="56"/>
      <c r="L8" s="53"/>
      <c r="M8" s="54">
        <f t="shared" si="3"/>
        <v>77</v>
      </c>
      <c r="N8" s="27" t="s">
        <v>78</v>
      </c>
      <c r="O8" s="60" t="s">
        <v>118</v>
      </c>
      <c r="P8" s="139" t="s">
        <v>127</v>
      </c>
      <c r="Q8" s="56"/>
      <c r="R8" s="53"/>
    </row>
    <row r="9" spans="1:18" x14ac:dyDescent="0.25">
      <c r="A9" s="54">
        <f t="shared" si="0"/>
        <v>5</v>
      </c>
      <c r="B9" s="26" t="s">
        <v>390</v>
      </c>
      <c r="C9" s="54" t="s">
        <v>118</v>
      </c>
      <c r="D9" s="23" t="s">
        <v>121</v>
      </c>
      <c r="E9" s="141"/>
      <c r="F9" s="53"/>
      <c r="G9" s="54">
        <f t="shared" si="1"/>
        <v>5</v>
      </c>
      <c r="H9" s="140" t="s">
        <v>227</v>
      </c>
      <c r="I9" s="60" t="s">
        <v>118</v>
      </c>
      <c r="J9" s="60" t="s">
        <v>119</v>
      </c>
      <c r="K9" s="56">
        <v>1</v>
      </c>
      <c r="L9" s="53"/>
      <c r="M9" s="54">
        <f t="shared" si="3"/>
        <v>78</v>
      </c>
      <c r="N9" s="140" t="s">
        <v>112</v>
      </c>
      <c r="O9" s="60" t="s">
        <v>118</v>
      </c>
      <c r="P9" s="139" t="s">
        <v>127</v>
      </c>
      <c r="Q9" s="56">
        <v>1</v>
      </c>
      <c r="R9" s="53"/>
    </row>
    <row r="10" spans="1:18" x14ac:dyDescent="0.25">
      <c r="A10" s="54">
        <f t="shared" si="0"/>
        <v>6</v>
      </c>
      <c r="B10" s="140" t="s">
        <v>494</v>
      </c>
      <c r="C10" s="54" t="s">
        <v>118</v>
      </c>
      <c r="D10" s="23" t="s">
        <v>122</v>
      </c>
      <c r="E10" s="141">
        <v>1</v>
      </c>
      <c r="F10" s="53"/>
      <c r="G10" s="54">
        <f t="shared" si="1"/>
        <v>6</v>
      </c>
      <c r="H10" s="140" t="s">
        <v>114</v>
      </c>
      <c r="I10" s="60" t="s">
        <v>118</v>
      </c>
      <c r="J10" s="60" t="s">
        <v>119</v>
      </c>
      <c r="K10" s="56">
        <v>1</v>
      </c>
      <c r="L10" s="53"/>
      <c r="M10" s="54">
        <f t="shared" si="3"/>
        <v>79</v>
      </c>
      <c r="N10" s="140" t="s">
        <v>82</v>
      </c>
      <c r="O10" s="60" t="s">
        <v>118</v>
      </c>
      <c r="P10" s="139" t="s">
        <v>127</v>
      </c>
      <c r="Q10" s="56">
        <v>1</v>
      </c>
      <c r="R10" s="53"/>
    </row>
    <row r="11" spans="1:18" x14ac:dyDescent="0.25">
      <c r="A11" s="54">
        <f t="shared" si="0"/>
        <v>7</v>
      </c>
      <c r="B11" s="140" t="s">
        <v>110</v>
      </c>
      <c r="C11" s="54" t="s">
        <v>118</v>
      </c>
      <c r="D11" s="23" t="s">
        <v>122</v>
      </c>
      <c r="E11" s="141">
        <v>1</v>
      </c>
      <c r="F11" s="53"/>
      <c r="G11" s="54">
        <f t="shared" si="1"/>
        <v>7</v>
      </c>
      <c r="H11" s="140" t="s">
        <v>410</v>
      </c>
      <c r="I11" s="60" t="s">
        <v>118</v>
      </c>
      <c r="J11" s="60" t="s">
        <v>119</v>
      </c>
      <c r="K11" s="56">
        <v>1</v>
      </c>
      <c r="L11" s="53"/>
      <c r="M11" s="54">
        <f t="shared" si="3"/>
        <v>80</v>
      </c>
      <c r="N11" s="26" t="s">
        <v>80</v>
      </c>
      <c r="O11" s="60" t="s">
        <v>118</v>
      </c>
      <c r="P11" s="139" t="s">
        <v>127</v>
      </c>
      <c r="Q11" s="56"/>
      <c r="R11" s="53"/>
    </row>
    <row r="12" spans="1:18" x14ac:dyDescent="0.25">
      <c r="A12" s="54">
        <f t="shared" si="0"/>
        <v>8</v>
      </c>
      <c r="B12" s="140" t="s">
        <v>166</v>
      </c>
      <c r="C12" s="54" t="s">
        <v>118</v>
      </c>
      <c r="D12" s="23" t="s">
        <v>123</v>
      </c>
      <c r="E12" s="141">
        <v>1</v>
      </c>
      <c r="F12" s="53"/>
      <c r="G12" s="54">
        <f t="shared" si="1"/>
        <v>8</v>
      </c>
      <c r="H12" s="140" t="s">
        <v>411</v>
      </c>
      <c r="I12" s="60" t="s">
        <v>118</v>
      </c>
      <c r="J12" s="60" t="s">
        <v>119</v>
      </c>
      <c r="K12" s="56">
        <f t="shared" si="2"/>
        <v>1</v>
      </c>
      <c r="L12" s="53"/>
      <c r="M12" s="54">
        <f t="shared" si="3"/>
        <v>81</v>
      </c>
      <c r="N12" s="26" t="s">
        <v>66</v>
      </c>
      <c r="O12" s="60" t="s">
        <v>118</v>
      </c>
      <c r="P12" s="139" t="s">
        <v>127</v>
      </c>
      <c r="Q12" s="56"/>
      <c r="R12" s="53"/>
    </row>
    <row r="13" spans="1:18" x14ac:dyDescent="0.25">
      <c r="A13" s="54">
        <f t="shared" si="0"/>
        <v>9</v>
      </c>
      <c r="B13" s="140" t="s">
        <v>74</v>
      </c>
      <c r="C13" s="54" t="s">
        <v>118</v>
      </c>
      <c r="D13" s="23" t="s">
        <v>123</v>
      </c>
      <c r="E13" s="141">
        <v>1</v>
      </c>
      <c r="F13" s="53"/>
      <c r="G13" s="54">
        <f t="shared" si="1"/>
        <v>9</v>
      </c>
      <c r="H13" s="140" t="s">
        <v>76</v>
      </c>
      <c r="I13" s="60" t="s">
        <v>118</v>
      </c>
      <c r="J13" s="96" t="s">
        <v>119</v>
      </c>
      <c r="K13" s="56">
        <f t="shared" si="2"/>
        <v>1</v>
      </c>
      <c r="L13" s="53"/>
      <c r="M13" s="54">
        <f t="shared" si="3"/>
        <v>82</v>
      </c>
      <c r="N13" s="26" t="s">
        <v>441</v>
      </c>
      <c r="O13" s="60" t="s">
        <v>118</v>
      </c>
      <c r="P13" s="139" t="s">
        <v>127</v>
      </c>
      <c r="Q13" s="56"/>
      <c r="R13" s="53"/>
    </row>
    <row r="14" spans="1:18" x14ac:dyDescent="0.25">
      <c r="A14" s="54">
        <f t="shared" si="0"/>
        <v>10</v>
      </c>
      <c r="B14" s="140" t="s">
        <v>495</v>
      </c>
      <c r="C14" s="54" t="s">
        <v>118</v>
      </c>
      <c r="D14" s="23" t="s">
        <v>124</v>
      </c>
      <c r="E14" s="141">
        <v>1</v>
      </c>
      <c r="F14" s="53"/>
      <c r="G14" s="54">
        <f t="shared" si="1"/>
        <v>10</v>
      </c>
      <c r="H14" s="140" t="s">
        <v>116</v>
      </c>
      <c r="I14" s="138" t="s">
        <v>118</v>
      </c>
      <c r="J14" s="132" t="s">
        <v>120</v>
      </c>
      <c r="K14" s="56">
        <f t="shared" si="2"/>
        <v>1</v>
      </c>
      <c r="L14" s="53"/>
      <c r="M14" s="54">
        <f t="shared" si="3"/>
        <v>83</v>
      </c>
      <c r="N14" s="140" t="s">
        <v>226</v>
      </c>
      <c r="O14" s="54" t="s">
        <v>118</v>
      </c>
      <c r="P14" s="98" t="s">
        <v>128</v>
      </c>
      <c r="Q14" s="56">
        <v>1</v>
      </c>
      <c r="R14" s="53"/>
    </row>
    <row r="15" spans="1:18" x14ac:dyDescent="0.25">
      <c r="A15" s="54">
        <f t="shared" si="0"/>
        <v>11</v>
      </c>
      <c r="B15" s="140" t="s">
        <v>400</v>
      </c>
      <c r="C15" s="54" t="s">
        <v>118</v>
      </c>
      <c r="D15" s="23" t="s">
        <v>125</v>
      </c>
      <c r="E15" s="141">
        <v>1</v>
      </c>
      <c r="F15" s="53"/>
      <c r="G15" s="54">
        <f t="shared" si="1"/>
        <v>11</v>
      </c>
      <c r="H15" s="140" t="s">
        <v>50</v>
      </c>
      <c r="I15" s="138" t="s">
        <v>118</v>
      </c>
      <c r="J15" s="138" t="s">
        <v>120</v>
      </c>
      <c r="K15" s="56">
        <f t="shared" si="2"/>
        <v>1</v>
      </c>
      <c r="L15" s="53"/>
      <c r="M15" s="54">
        <f t="shared" si="3"/>
        <v>84</v>
      </c>
      <c r="N15" s="140" t="s">
        <v>442</v>
      </c>
      <c r="O15" s="54" t="s">
        <v>118</v>
      </c>
      <c r="P15" s="98" t="s">
        <v>128</v>
      </c>
      <c r="Q15" s="56">
        <v>1</v>
      </c>
      <c r="R15" s="53"/>
    </row>
    <row r="16" spans="1:18" x14ac:dyDescent="0.25">
      <c r="A16" s="54">
        <f t="shared" si="0"/>
        <v>12</v>
      </c>
      <c r="B16" s="140" t="s">
        <v>401</v>
      </c>
      <c r="C16" s="54" t="s">
        <v>118</v>
      </c>
      <c r="D16" s="23" t="s">
        <v>125</v>
      </c>
      <c r="E16" s="141">
        <v>1</v>
      </c>
      <c r="F16" s="53"/>
      <c r="G16" s="54">
        <f t="shared" si="1"/>
        <v>12</v>
      </c>
      <c r="H16" s="140" t="s">
        <v>500</v>
      </c>
      <c r="I16" s="138" t="s">
        <v>118</v>
      </c>
      <c r="J16" s="138" t="s">
        <v>120</v>
      </c>
      <c r="K16" s="56">
        <f t="shared" si="2"/>
        <v>1</v>
      </c>
      <c r="L16" s="53"/>
      <c r="M16" s="54">
        <f t="shared" si="3"/>
        <v>85</v>
      </c>
      <c r="N16" s="140" t="s">
        <v>443</v>
      </c>
      <c r="O16" s="54" t="s">
        <v>118</v>
      </c>
      <c r="P16" s="98" t="s">
        <v>128</v>
      </c>
      <c r="Q16" s="56">
        <v>1</v>
      </c>
      <c r="R16" s="53"/>
    </row>
    <row r="17" spans="1:18" x14ac:dyDescent="0.25">
      <c r="A17" s="54">
        <f t="shared" si="0"/>
        <v>13</v>
      </c>
      <c r="B17" s="140" t="s">
        <v>404</v>
      </c>
      <c r="C17" s="54" t="s">
        <v>118</v>
      </c>
      <c r="D17" s="23" t="s">
        <v>126</v>
      </c>
      <c r="E17" s="141">
        <v>1</v>
      </c>
      <c r="F17" s="53"/>
      <c r="G17" s="54">
        <f t="shared" si="1"/>
        <v>13</v>
      </c>
      <c r="H17" s="140" t="s">
        <v>413</v>
      </c>
      <c r="I17" s="138" t="s">
        <v>118</v>
      </c>
      <c r="J17" s="138" t="s">
        <v>120</v>
      </c>
      <c r="K17" s="56">
        <f t="shared" si="2"/>
        <v>1</v>
      </c>
      <c r="L17" s="53"/>
      <c r="M17" s="54">
        <f t="shared" si="3"/>
        <v>86</v>
      </c>
      <c r="N17" s="140" t="s">
        <v>238</v>
      </c>
      <c r="O17" s="54" t="s">
        <v>118</v>
      </c>
      <c r="P17" s="98" t="s">
        <v>128</v>
      </c>
      <c r="Q17" s="56">
        <v>1</v>
      </c>
      <c r="R17" s="53"/>
    </row>
    <row r="18" spans="1:18" x14ac:dyDescent="0.25">
      <c r="A18" s="54">
        <f t="shared" si="0"/>
        <v>14</v>
      </c>
      <c r="B18" s="26" t="s">
        <v>489</v>
      </c>
      <c r="C18" s="54" t="s">
        <v>118</v>
      </c>
      <c r="D18" s="23" t="s">
        <v>126</v>
      </c>
      <c r="E18" s="141"/>
      <c r="F18" s="53"/>
      <c r="G18" s="54">
        <f t="shared" si="1"/>
        <v>14</v>
      </c>
      <c r="H18" s="140" t="s">
        <v>414</v>
      </c>
      <c r="I18" s="138" t="s">
        <v>118</v>
      </c>
      <c r="J18" s="138" t="s">
        <v>120</v>
      </c>
      <c r="K18" s="56">
        <f t="shared" si="2"/>
        <v>1</v>
      </c>
      <c r="L18" s="53"/>
      <c r="M18" s="54">
        <f t="shared" si="3"/>
        <v>87</v>
      </c>
      <c r="N18" s="140" t="s">
        <v>176</v>
      </c>
      <c r="O18" s="54" t="s">
        <v>118</v>
      </c>
      <c r="P18" s="98" t="s">
        <v>128</v>
      </c>
      <c r="Q18" s="56">
        <v>1</v>
      </c>
      <c r="R18" s="53"/>
    </row>
    <row r="19" spans="1:18" x14ac:dyDescent="0.25">
      <c r="A19" s="54"/>
      <c r="B19" s="26"/>
      <c r="C19" s="54"/>
      <c r="D19" s="23"/>
      <c r="E19" s="141"/>
      <c r="F19" s="53"/>
      <c r="G19" s="54">
        <f t="shared" si="1"/>
        <v>15</v>
      </c>
      <c r="H19" s="140" t="s">
        <v>97</v>
      </c>
      <c r="I19" s="138" t="s">
        <v>118</v>
      </c>
      <c r="J19" s="138" t="s">
        <v>120</v>
      </c>
      <c r="K19" s="56">
        <f t="shared" si="2"/>
        <v>1</v>
      </c>
      <c r="L19" s="53"/>
      <c r="M19" s="54">
        <f t="shared" si="3"/>
        <v>88</v>
      </c>
      <c r="N19" s="140" t="s">
        <v>444</v>
      </c>
      <c r="O19" s="54" t="s">
        <v>118</v>
      </c>
      <c r="P19" s="98" t="s">
        <v>128</v>
      </c>
      <c r="Q19" s="56">
        <v>1</v>
      </c>
      <c r="R19" s="53"/>
    </row>
    <row r="20" spans="1:18" x14ac:dyDescent="0.25">
      <c r="A20" s="54"/>
      <c r="B20" s="26"/>
      <c r="C20" s="54"/>
      <c r="D20" s="23"/>
      <c r="E20" s="141"/>
      <c r="F20" s="53"/>
      <c r="G20" s="54">
        <f t="shared" si="1"/>
        <v>16</v>
      </c>
      <c r="H20" s="140" t="s">
        <v>107</v>
      </c>
      <c r="I20" s="138" t="s">
        <v>118</v>
      </c>
      <c r="J20" s="138" t="s">
        <v>120</v>
      </c>
      <c r="K20" s="56">
        <f t="shared" si="2"/>
        <v>1</v>
      </c>
      <c r="L20" s="53"/>
      <c r="M20" s="54">
        <f t="shared" si="3"/>
        <v>89</v>
      </c>
      <c r="N20" s="26" t="s">
        <v>446</v>
      </c>
      <c r="O20" s="54" t="s">
        <v>118</v>
      </c>
      <c r="P20" s="98" t="s">
        <v>128</v>
      </c>
      <c r="Q20" s="56"/>
      <c r="R20" s="53"/>
    </row>
    <row r="21" spans="1:18" x14ac:dyDescent="0.25">
      <c r="A21" s="54"/>
      <c r="B21" s="26"/>
      <c r="C21" s="54"/>
      <c r="D21" s="23"/>
      <c r="E21" s="141"/>
      <c r="F21" s="53"/>
      <c r="G21" s="54">
        <f t="shared" si="1"/>
        <v>17</v>
      </c>
      <c r="H21" s="140" t="s">
        <v>104</v>
      </c>
      <c r="I21" s="138" t="s">
        <v>118</v>
      </c>
      <c r="J21" s="138" t="s">
        <v>120</v>
      </c>
      <c r="K21" s="56">
        <f t="shared" si="2"/>
        <v>1</v>
      </c>
      <c r="L21" s="53"/>
      <c r="M21" s="54">
        <f t="shared" si="3"/>
        <v>90</v>
      </c>
      <c r="N21" s="140" t="s">
        <v>498</v>
      </c>
      <c r="O21" s="54" t="s">
        <v>118</v>
      </c>
      <c r="P21" s="98" t="s">
        <v>128</v>
      </c>
      <c r="Q21" s="56">
        <v>1</v>
      </c>
      <c r="R21" s="53"/>
    </row>
    <row r="22" spans="1:18" x14ac:dyDescent="0.25">
      <c r="A22" s="54"/>
      <c r="B22" s="26"/>
      <c r="C22" s="54"/>
      <c r="D22" s="23"/>
      <c r="E22" s="141"/>
      <c r="F22" s="53"/>
      <c r="G22" s="54">
        <f t="shared" si="1"/>
        <v>18</v>
      </c>
      <c r="H22" s="140" t="s">
        <v>113</v>
      </c>
      <c r="I22" s="138" t="s">
        <v>118</v>
      </c>
      <c r="J22" s="138" t="s">
        <v>120</v>
      </c>
      <c r="K22" s="56">
        <f t="shared" si="2"/>
        <v>1</v>
      </c>
      <c r="L22" s="53"/>
      <c r="M22" s="54">
        <f t="shared" si="3"/>
        <v>91</v>
      </c>
      <c r="N22" s="140" t="s">
        <v>111</v>
      </c>
      <c r="O22" s="54" t="s">
        <v>118</v>
      </c>
      <c r="P22" s="98" t="s">
        <v>128</v>
      </c>
      <c r="Q22" s="56">
        <v>1</v>
      </c>
      <c r="R22" s="53"/>
    </row>
    <row r="23" spans="1:18" x14ac:dyDescent="0.25">
      <c r="A23" s="54"/>
      <c r="B23" s="26"/>
      <c r="C23" s="54"/>
      <c r="D23" s="23"/>
      <c r="E23" s="141"/>
      <c r="F23" s="53"/>
      <c r="G23" s="54">
        <f t="shared" si="1"/>
        <v>19</v>
      </c>
      <c r="H23" s="140" t="s">
        <v>103</v>
      </c>
      <c r="I23" s="60" t="s">
        <v>118</v>
      </c>
      <c r="J23" s="96" t="s">
        <v>121</v>
      </c>
      <c r="K23" s="56">
        <f t="shared" si="2"/>
        <v>1</v>
      </c>
      <c r="L23" s="53"/>
      <c r="M23" s="54"/>
      <c r="N23" s="27"/>
      <c r="O23" s="54"/>
      <c r="P23" s="98"/>
      <c r="Q23" s="56"/>
      <c r="R23" s="53"/>
    </row>
    <row r="24" spans="1:18" x14ac:dyDescent="0.25">
      <c r="A24" s="54"/>
      <c r="B24" s="26"/>
      <c r="C24" s="54"/>
      <c r="D24" s="54"/>
      <c r="E24" s="56"/>
      <c r="F24" s="53"/>
      <c r="G24" s="54">
        <f t="shared" si="1"/>
        <v>20</v>
      </c>
      <c r="H24" s="140" t="s">
        <v>415</v>
      </c>
      <c r="I24" s="60" t="s">
        <v>118</v>
      </c>
      <c r="J24" s="60" t="s">
        <v>121</v>
      </c>
      <c r="K24" s="56">
        <f t="shared" si="2"/>
        <v>1</v>
      </c>
      <c r="L24" s="53"/>
      <c r="M24" s="54"/>
      <c r="N24" s="27"/>
      <c r="O24" s="54"/>
      <c r="P24" s="98"/>
      <c r="Q24" s="56"/>
      <c r="R24" s="53"/>
    </row>
    <row r="25" spans="1:18" x14ac:dyDescent="0.25">
      <c r="A25" s="54"/>
      <c r="B25" s="26"/>
      <c r="C25" s="54"/>
      <c r="D25" s="54"/>
      <c r="E25" s="56"/>
      <c r="F25" s="53"/>
      <c r="G25" s="54">
        <f t="shared" si="1"/>
        <v>21</v>
      </c>
      <c r="H25" s="140" t="s">
        <v>182</v>
      </c>
      <c r="I25" s="60" t="s">
        <v>118</v>
      </c>
      <c r="J25" s="60" t="s">
        <v>121</v>
      </c>
      <c r="K25" s="56">
        <f t="shared" si="2"/>
        <v>1</v>
      </c>
      <c r="L25" s="53"/>
      <c r="M25" s="54"/>
      <c r="N25" s="26" t="s">
        <v>491</v>
      </c>
      <c r="O25" s="54"/>
      <c r="P25" s="98"/>
      <c r="Q25" s="56"/>
      <c r="R25" s="53"/>
    </row>
    <row r="26" spans="1:18" x14ac:dyDescent="0.25">
      <c r="A26" s="54"/>
      <c r="B26" s="55"/>
      <c r="C26" s="54"/>
      <c r="D26" s="54"/>
      <c r="E26" s="54"/>
      <c r="F26" s="53"/>
      <c r="G26" s="54">
        <f t="shared" si="1"/>
        <v>22</v>
      </c>
      <c r="H26" s="140" t="s">
        <v>47</v>
      </c>
      <c r="I26" s="60" t="s">
        <v>118</v>
      </c>
      <c r="J26" s="60" t="s">
        <v>121</v>
      </c>
      <c r="K26" s="56">
        <f>K21</f>
        <v>1</v>
      </c>
      <c r="L26" s="53"/>
      <c r="M26" s="54"/>
      <c r="N26" s="140" t="s">
        <v>492</v>
      </c>
      <c r="O26" s="54"/>
      <c r="P26" s="98"/>
      <c r="Q26" s="56">
        <v>1</v>
      </c>
      <c r="R26" s="53"/>
    </row>
    <row r="27" spans="1:18" x14ac:dyDescent="0.25">
      <c r="A27" s="54"/>
      <c r="B27" s="97"/>
      <c r="C27" s="54"/>
      <c r="D27" s="54"/>
      <c r="E27" s="54"/>
      <c r="F27" s="53"/>
      <c r="G27" s="54">
        <f t="shared" si="1"/>
        <v>23</v>
      </c>
      <c r="H27" s="140" t="s">
        <v>105</v>
      </c>
      <c r="I27" s="60" t="s">
        <v>118</v>
      </c>
      <c r="J27" s="60" t="s">
        <v>121</v>
      </c>
      <c r="K27" s="56">
        <f t="shared" si="2"/>
        <v>1</v>
      </c>
      <c r="L27" s="53"/>
      <c r="M27" s="54"/>
      <c r="N27" s="140" t="s">
        <v>79</v>
      </c>
      <c r="O27" s="54"/>
      <c r="P27" s="98"/>
      <c r="Q27" s="56">
        <v>1</v>
      </c>
      <c r="R27" s="53"/>
    </row>
    <row r="28" spans="1:18" x14ac:dyDescent="0.25">
      <c r="A28" s="54"/>
      <c r="B28" s="26"/>
      <c r="C28" s="54"/>
      <c r="D28" s="54"/>
      <c r="E28" s="54"/>
      <c r="F28" s="53"/>
      <c r="G28" s="54">
        <f t="shared" si="1"/>
        <v>24</v>
      </c>
      <c r="H28" s="140" t="s">
        <v>99</v>
      </c>
      <c r="I28" s="60" t="s">
        <v>118</v>
      </c>
      <c r="J28" s="60" t="s">
        <v>121</v>
      </c>
      <c r="K28" s="56">
        <f t="shared" si="2"/>
        <v>1</v>
      </c>
      <c r="L28" s="53"/>
      <c r="M28" s="54"/>
      <c r="N28" s="140" t="s">
        <v>497</v>
      </c>
      <c r="O28" s="54"/>
      <c r="P28" s="98"/>
      <c r="Q28" s="56">
        <v>1</v>
      </c>
      <c r="R28" s="53"/>
    </row>
    <row r="29" spans="1:18" x14ac:dyDescent="0.25">
      <c r="A29" s="54"/>
      <c r="B29" s="55"/>
      <c r="C29" s="54"/>
      <c r="D29" s="54"/>
      <c r="E29" s="54"/>
      <c r="F29" s="53"/>
      <c r="G29" s="54">
        <f t="shared" si="1"/>
        <v>25</v>
      </c>
      <c r="H29" s="140" t="s">
        <v>416</v>
      </c>
      <c r="I29" s="60" t="s">
        <v>118</v>
      </c>
      <c r="J29" s="60" t="s">
        <v>121</v>
      </c>
      <c r="K29" s="56">
        <f t="shared" si="2"/>
        <v>1</v>
      </c>
      <c r="L29" s="53"/>
      <c r="M29" s="54"/>
      <c r="N29" s="140" t="s">
        <v>499</v>
      </c>
      <c r="O29" s="54"/>
      <c r="P29" s="98"/>
      <c r="Q29" s="56">
        <v>1</v>
      </c>
      <c r="R29" s="53"/>
    </row>
    <row r="30" spans="1:18" x14ac:dyDescent="0.25">
      <c r="A30" s="54"/>
      <c r="B30" s="97"/>
      <c r="C30" s="54"/>
      <c r="D30" s="54"/>
      <c r="E30" s="54"/>
      <c r="F30" s="53"/>
      <c r="G30" s="54">
        <f t="shared" si="1"/>
        <v>26</v>
      </c>
      <c r="H30" s="140" t="s">
        <v>496</v>
      </c>
      <c r="I30" s="60" t="s">
        <v>118</v>
      </c>
      <c r="J30" s="60" t="s">
        <v>121</v>
      </c>
      <c r="K30" s="56">
        <f t="shared" si="2"/>
        <v>1</v>
      </c>
      <c r="L30" s="53"/>
      <c r="M30" s="54"/>
      <c r="N30" s="140" t="s">
        <v>501</v>
      </c>
      <c r="O30" s="54"/>
      <c r="P30" s="59"/>
      <c r="Q30" s="56">
        <v>1</v>
      </c>
      <c r="R30" s="53"/>
    </row>
    <row r="31" spans="1:18" x14ac:dyDescent="0.25">
      <c r="A31" s="54"/>
      <c r="B31" s="26"/>
      <c r="C31" s="54"/>
      <c r="D31" s="18"/>
      <c r="E31" s="18"/>
      <c r="F31" s="53"/>
      <c r="G31" s="54">
        <f t="shared" si="1"/>
        <v>27</v>
      </c>
      <c r="H31" s="140" t="s">
        <v>240</v>
      </c>
      <c r="I31" s="60" t="s">
        <v>118</v>
      </c>
      <c r="J31" s="60" t="s">
        <v>121</v>
      </c>
      <c r="K31" s="56">
        <f t="shared" si="2"/>
        <v>1</v>
      </c>
      <c r="L31" s="53"/>
      <c r="M31" s="54"/>
      <c r="N31" s="140" t="s">
        <v>55</v>
      </c>
      <c r="O31" s="54"/>
      <c r="P31" s="59"/>
      <c r="Q31" s="56">
        <v>1</v>
      </c>
      <c r="R31" s="53"/>
    </row>
    <row r="32" spans="1:18" x14ac:dyDescent="0.25">
      <c r="A32" s="54"/>
      <c r="B32" s="26"/>
      <c r="C32" s="54"/>
      <c r="D32" s="18"/>
      <c r="E32" s="54"/>
      <c r="F32" s="53"/>
      <c r="G32" s="54">
        <f t="shared" si="1"/>
        <v>28</v>
      </c>
      <c r="H32" s="140" t="s">
        <v>100</v>
      </c>
      <c r="I32" s="138" t="s">
        <v>118</v>
      </c>
      <c r="J32" s="132" t="s">
        <v>122</v>
      </c>
      <c r="K32" s="56">
        <f t="shared" si="2"/>
        <v>1</v>
      </c>
      <c r="L32" s="53"/>
      <c r="M32" s="54"/>
      <c r="N32" s="140" t="s">
        <v>502</v>
      </c>
      <c r="O32" s="54"/>
      <c r="P32" s="59"/>
      <c r="Q32" s="56">
        <v>1</v>
      </c>
      <c r="R32" s="53"/>
    </row>
    <row r="33" spans="1:18" x14ac:dyDescent="0.25">
      <c r="A33" s="54"/>
      <c r="B33" s="55"/>
      <c r="C33" s="54"/>
      <c r="D33" s="54"/>
      <c r="E33" s="54"/>
      <c r="F33" s="53"/>
      <c r="G33" s="54">
        <f t="shared" si="1"/>
        <v>29</v>
      </c>
      <c r="H33" s="140" t="s">
        <v>493</v>
      </c>
      <c r="I33" s="138" t="s">
        <v>118</v>
      </c>
      <c r="J33" s="132" t="s">
        <v>122</v>
      </c>
      <c r="K33" s="56">
        <f t="shared" si="2"/>
        <v>1</v>
      </c>
      <c r="L33" s="53"/>
      <c r="M33" s="54"/>
      <c r="N33" s="140" t="s">
        <v>185</v>
      </c>
      <c r="O33" s="54"/>
      <c r="P33" s="59"/>
      <c r="Q33" s="56">
        <v>1</v>
      </c>
      <c r="R33" s="53"/>
    </row>
    <row r="34" spans="1:18" x14ac:dyDescent="0.25">
      <c r="A34" s="54"/>
      <c r="B34" s="55"/>
      <c r="C34" s="54"/>
      <c r="D34" s="54"/>
      <c r="E34" s="54"/>
      <c r="F34" s="53"/>
      <c r="G34" s="54">
        <f t="shared" si="1"/>
        <v>30</v>
      </c>
      <c r="H34" s="140" t="s">
        <v>418</v>
      </c>
      <c r="I34" s="138" t="s">
        <v>118</v>
      </c>
      <c r="J34" s="138" t="s">
        <v>122</v>
      </c>
      <c r="K34" s="56">
        <f t="shared" si="2"/>
        <v>1</v>
      </c>
      <c r="L34" s="53"/>
      <c r="M34" s="54"/>
      <c r="N34" s="55"/>
      <c r="O34" s="54"/>
      <c r="P34" s="59"/>
      <c r="Q34" s="56"/>
      <c r="R34" s="53"/>
    </row>
    <row r="35" spans="1:18" x14ac:dyDescent="0.25">
      <c r="A35" s="54"/>
      <c r="B35" s="55"/>
      <c r="C35" s="54"/>
      <c r="D35" s="54"/>
      <c r="E35" s="54"/>
      <c r="F35" s="53"/>
      <c r="G35" s="54">
        <f t="shared" si="1"/>
        <v>31</v>
      </c>
      <c r="H35" s="140" t="s">
        <v>98</v>
      </c>
      <c r="I35" s="138" t="s">
        <v>118</v>
      </c>
      <c r="J35" s="138" t="s">
        <v>122</v>
      </c>
      <c r="K35" s="56">
        <f t="shared" si="2"/>
        <v>1</v>
      </c>
      <c r="L35" s="53"/>
      <c r="M35" s="54"/>
      <c r="N35" s="55"/>
      <c r="O35" s="54"/>
      <c r="P35" s="59"/>
      <c r="Q35" s="56"/>
      <c r="R35" s="53"/>
    </row>
    <row r="36" spans="1:18" x14ac:dyDescent="0.25">
      <c r="A36" s="54"/>
      <c r="B36" s="55"/>
      <c r="C36" s="54"/>
      <c r="D36" s="54"/>
      <c r="E36" s="54"/>
      <c r="F36" s="53"/>
      <c r="G36" s="54">
        <f t="shared" si="1"/>
        <v>32</v>
      </c>
      <c r="H36" s="140" t="s">
        <v>181</v>
      </c>
      <c r="I36" s="138" t="s">
        <v>118</v>
      </c>
      <c r="J36" s="138" t="s">
        <v>122</v>
      </c>
      <c r="K36" s="56">
        <f t="shared" si="2"/>
        <v>1</v>
      </c>
      <c r="L36" s="53"/>
      <c r="M36" s="54"/>
      <c r="N36" s="55"/>
      <c r="O36" s="54"/>
      <c r="P36" s="59"/>
      <c r="Q36" s="56"/>
      <c r="R36" s="53"/>
    </row>
    <row r="37" spans="1:18" x14ac:dyDescent="0.25">
      <c r="A37" s="54"/>
      <c r="B37" s="55"/>
      <c r="C37" s="54"/>
      <c r="D37" s="54"/>
      <c r="E37" s="54"/>
      <c r="F37" s="53"/>
      <c r="G37" s="54">
        <f t="shared" si="1"/>
        <v>33</v>
      </c>
      <c r="H37" s="140" t="s">
        <v>419</v>
      </c>
      <c r="I37" s="138" t="s">
        <v>118</v>
      </c>
      <c r="J37" s="138" t="s">
        <v>122</v>
      </c>
      <c r="K37" s="56">
        <f t="shared" si="2"/>
        <v>1</v>
      </c>
      <c r="L37" s="53"/>
      <c r="M37" s="54"/>
      <c r="N37" s="55"/>
      <c r="O37" s="54"/>
      <c r="P37" s="59"/>
      <c r="Q37" s="56"/>
      <c r="R37" s="53"/>
    </row>
    <row r="38" spans="1:18" x14ac:dyDescent="0.25">
      <c r="A38" s="54"/>
      <c r="B38" s="55"/>
      <c r="C38" s="54"/>
      <c r="D38" s="54"/>
      <c r="E38" s="54"/>
      <c r="F38" s="53"/>
      <c r="G38" s="54">
        <f t="shared" si="1"/>
        <v>34</v>
      </c>
      <c r="H38" s="140" t="s">
        <v>183</v>
      </c>
      <c r="I38" s="138" t="s">
        <v>118</v>
      </c>
      <c r="J38" s="138" t="s">
        <v>122</v>
      </c>
      <c r="K38" s="56">
        <f t="shared" si="2"/>
        <v>1</v>
      </c>
      <c r="L38" s="53"/>
      <c r="M38" s="54"/>
      <c r="N38" s="55"/>
      <c r="O38" s="54"/>
      <c r="P38" s="59"/>
      <c r="Q38" s="56"/>
      <c r="R38" s="53"/>
    </row>
    <row r="39" spans="1:18" x14ac:dyDescent="0.25">
      <c r="A39" s="54"/>
      <c r="B39" s="55"/>
      <c r="C39" s="54"/>
      <c r="D39" s="54"/>
      <c r="E39" s="54"/>
      <c r="F39" s="53"/>
      <c r="G39" s="54">
        <f t="shared" si="1"/>
        <v>35</v>
      </c>
      <c r="H39" s="140" t="s">
        <v>420</v>
      </c>
      <c r="I39" s="138" t="s">
        <v>118</v>
      </c>
      <c r="J39" s="138" t="s">
        <v>122</v>
      </c>
      <c r="K39" s="56">
        <f t="shared" si="2"/>
        <v>1</v>
      </c>
      <c r="L39" s="53"/>
      <c r="M39" s="54"/>
      <c r="N39" s="55"/>
      <c r="O39" s="54"/>
      <c r="P39" s="59"/>
      <c r="Q39" s="56"/>
      <c r="R39" s="53"/>
    </row>
    <row r="40" spans="1:18" x14ac:dyDescent="0.25">
      <c r="A40" s="54"/>
      <c r="B40" s="55"/>
      <c r="C40" s="54"/>
      <c r="D40" s="54"/>
      <c r="E40" s="54"/>
      <c r="F40" s="53"/>
      <c r="G40" s="54">
        <f t="shared" si="1"/>
        <v>36</v>
      </c>
      <c r="H40" s="140" t="s">
        <v>421</v>
      </c>
      <c r="I40" s="138" t="s">
        <v>118</v>
      </c>
      <c r="J40" s="138" t="s">
        <v>122</v>
      </c>
      <c r="K40" s="56">
        <f t="shared" si="2"/>
        <v>1</v>
      </c>
      <c r="L40" s="53"/>
      <c r="M40" s="54"/>
      <c r="N40" s="58"/>
      <c r="O40" s="54"/>
      <c r="P40" s="59"/>
      <c r="Q40" s="56"/>
      <c r="R40" s="53"/>
    </row>
    <row r="41" spans="1:18" x14ac:dyDescent="0.25">
      <c r="A41" s="54"/>
      <c r="B41" s="55"/>
      <c r="C41" s="54"/>
      <c r="D41" s="54"/>
      <c r="E41" s="54"/>
      <c r="F41" s="53"/>
      <c r="G41" s="54">
        <f t="shared" si="1"/>
        <v>37</v>
      </c>
      <c r="H41" s="140" t="s">
        <v>422</v>
      </c>
      <c r="I41" s="138" t="s">
        <v>118</v>
      </c>
      <c r="J41" s="138" t="s">
        <v>122</v>
      </c>
      <c r="K41" s="56">
        <f t="shared" si="2"/>
        <v>1</v>
      </c>
      <c r="L41" s="53"/>
      <c r="M41" s="54"/>
      <c r="N41" s="55"/>
      <c r="O41" s="54"/>
      <c r="P41" s="59"/>
      <c r="Q41" s="56"/>
      <c r="R41" s="53"/>
    </row>
    <row r="42" spans="1:18" x14ac:dyDescent="0.25">
      <c r="A42" s="54"/>
      <c r="B42" s="55"/>
      <c r="C42" s="54"/>
      <c r="D42" s="54"/>
      <c r="E42" s="54"/>
      <c r="F42" s="53"/>
      <c r="G42" s="54">
        <f t="shared" si="1"/>
        <v>38</v>
      </c>
      <c r="H42" s="140" t="s">
        <v>38</v>
      </c>
      <c r="I42" s="60" t="s">
        <v>118</v>
      </c>
      <c r="J42" s="96" t="s">
        <v>123</v>
      </c>
      <c r="K42" s="56">
        <f t="shared" si="2"/>
        <v>1</v>
      </c>
      <c r="L42" s="53"/>
      <c r="M42" s="54"/>
      <c r="N42" s="55"/>
      <c r="O42" s="54"/>
      <c r="P42" s="59"/>
      <c r="Q42" s="56"/>
      <c r="R42" s="53"/>
    </row>
    <row r="43" spans="1:18" x14ac:dyDescent="0.25">
      <c r="A43" s="54"/>
      <c r="B43" s="55"/>
      <c r="C43" s="54"/>
      <c r="D43" s="54"/>
      <c r="E43" s="54"/>
      <c r="F43" s="53"/>
      <c r="G43" s="54">
        <f t="shared" si="1"/>
        <v>39</v>
      </c>
      <c r="H43" s="140" t="s">
        <v>231</v>
      </c>
      <c r="I43" s="60" t="s">
        <v>118</v>
      </c>
      <c r="J43" s="96" t="s">
        <v>123</v>
      </c>
      <c r="K43" s="56">
        <f>K41</f>
        <v>1</v>
      </c>
      <c r="L43" s="53"/>
      <c r="M43" s="54"/>
      <c r="N43" s="58"/>
      <c r="O43" s="54"/>
      <c r="P43" s="59"/>
      <c r="Q43" s="56"/>
      <c r="R43" s="53"/>
    </row>
    <row r="44" spans="1:18" x14ac:dyDescent="0.25">
      <c r="A44" s="54"/>
      <c r="B44" s="55"/>
      <c r="C44" s="54"/>
      <c r="D44" s="54"/>
      <c r="E44" s="54"/>
      <c r="F44" s="53"/>
      <c r="G44" s="54">
        <f t="shared" si="1"/>
        <v>40</v>
      </c>
      <c r="H44" s="140" t="s">
        <v>236</v>
      </c>
      <c r="I44" s="60" t="s">
        <v>118</v>
      </c>
      <c r="J44" s="96" t="s">
        <v>123</v>
      </c>
      <c r="K44" s="56">
        <f t="shared" si="2"/>
        <v>1</v>
      </c>
      <c r="L44" s="53"/>
      <c r="M44" s="54"/>
      <c r="N44" s="55"/>
      <c r="O44" s="54"/>
      <c r="P44" s="59"/>
      <c r="Q44" s="56"/>
      <c r="R44" s="53"/>
    </row>
    <row r="45" spans="1:18" x14ac:dyDescent="0.25">
      <c r="A45" s="54"/>
      <c r="B45" s="55"/>
      <c r="C45" s="54"/>
      <c r="D45" s="54"/>
      <c r="E45" s="54"/>
      <c r="F45" s="53"/>
      <c r="G45" s="54">
        <f t="shared" si="1"/>
        <v>41</v>
      </c>
      <c r="H45" s="140" t="s">
        <v>423</v>
      </c>
      <c r="I45" s="60" t="s">
        <v>118</v>
      </c>
      <c r="J45" s="60" t="s">
        <v>123</v>
      </c>
      <c r="K45" s="56">
        <f t="shared" si="2"/>
        <v>1</v>
      </c>
      <c r="L45" s="53"/>
      <c r="M45" s="54"/>
      <c r="N45" s="55"/>
      <c r="O45" s="54"/>
      <c r="P45" s="59"/>
      <c r="Q45" s="56"/>
      <c r="R45" s="53"/>
    </row>
    <row r="46" spans="1:18" x14ac:dyDescent="0.25">
      <c r="A46" s="54"/>
      <c r="B46" s="55"/>
      <c r="C46" s="54"/>
      <c r="D46" s="54"/>
      <c r="E46" s="54"/>
      <c r="F46" s="53"/>
      <c r="G46" s="54">
        <f t="shared" si="1"/>
        <v>42</v>
      </c>
      <c r="H46" s="140" t="s">
        <v>94</v>
      </c>
      <c r="I46" s="60" t="s">
        <v>118</v>
      </c>
      <c r="J46" s="60" t="s">
        <v>123</v>
      </c>
      <c r="K46" s="56">
        <f t="shared" si="2"/>
        <v>1</v>
      </c>
      <c r="L46" s="53"/>
      <c r="M46" s="54"/>
      <c r="N46" s="55"/>
      <c r="O46" s="54"/>
      <c r="P46" s="59"/>
      <c r="Q46" s="56"/>
      <c r="R46" s="53"/>
    </row>
    <row r="47" spans="1:18" x14ac:dyDescent="0.25">
      <c r="A47" s="54"/>
      <c r="B47" s="55"/>
      <c r="C47" s="54"/>
      <c r="D47" s="54"/>
      <c r="E47" s="54"/>
      <c r="F47" s="53"/>
      <c r="G47" s="54">
        <f t="shared" si="1"/>
        <v>43</v>
      </c>
      <c r="H47" s="140" t="s">
        <v>424</v>
      </c>
      <c r="I47" s="60" t="s">
        <v>118</v>
      </c>
      <c r="J47" s="60" t="s">
        <v>123</v>
      </c>
      <c r="K47" s="56">
        <v>1</v>
      </c>
      <c r="L47" s="53"/>
      <c r="M47" s="54"/>
      <c r="N47" s="55"/>
      <c r="O47" s="54"/>
      <c r="P47" s="59"/>
      <c r="Q47" s="56"/>
      <c r="R47" s="53"/>
    </row>
    <row r="48" spans="1:18" x14ac:dyDescent="0.25">
      <c r="A48" s="54"/>
      <c r="B48" s="55"/>
      <c r="C48" s="54"/>
      <c r="D48" s="54"/>
      <c r="E48" s="54"/>
      <c r="F48" s="53"/>
      <c r="G48" s="54">
        <f t="shared" si="1"/>
        <v>44</v>
      </c>
      <c r="H48" s="140" t="s">
        <v>200</v>
      </c>
      <c r="I48" s="60" t="s">
        <v>118</v>
      </c>
      <c r="J48" s="60" t="s">
        <v>123</v>
      </c>
      <c r="K48" s="56">
        <v>1</v>
      </c>
      <c r="L48" s="53"/>
      <c r="M48" s="54"/>
      <c r="N48" s="58"/>
      <c r="O48" s="54"/>
      <c r="P48" s="59"/>
      <c r="Q48" s="56"/>
      <c r="R48" s="53"/>
    </row>
    <row r="49" spans="1:18" x14ac:dyDescent="0.25">
      <c r="A49" s="54"/>
      <c r="B49" s="55"/>
      <c r="C49" s="54"/>
      <c r="D49" s="54"/>
      <c r="E49" s="54"/>
      <c r="F49" s="53"/>
      <c r="G49" s="54">
        <f t="shared" si="1"/>
        <v>45</v>
      </c>
      <c r="H49" s="140" t="s">
        <v>425</v>
      </c>
      <c r="I49" s="60" t="s">
        <v>118</v>
      </c>
      <c r="J49" s="60" t="s">
        <v>123</v>
      </c>
      <c r="K49" s="56">
        <f t="shared" si="2"/>
        <v>1</v>
      </c>
      <c r="L49" s="53"/>
      <c r="M49" s="54"/>
      <c r="N49" s="58"/>
      <c r="O49" s="54"/>
      <c r="P49" s="59"/>
      <c r="Q49" s="56"/>
      <c r="R49" s="53"/>
    </row>
    <row r="50" spans="1:18" x14ac:dyDescent="0.25">
      <c r="A50" s="54"/>
      <c r="B50" s="55"/>
      <c r="C50" s="54"/>
      <c r="D50" s="54"/>
      <c r="E50" s="54"/>
      <c r="F50" s="53"/>
      <c r="G50" s="54">
        <f t="shared" si="1"/>
        <v>46</v>
      </c>
      <c r="H50" s="140" t="s">
        <v>232</v>
      </c>
      <c r="I50" s="60" t="s">
        <v>118</v>
      </c>
      <c r="J50" s="60" t="s">
        <v>123</v>
      </c>
      <c r="K50" s="56">
        <f t="shared" si="2"/>
        <v>1</v>
      </c>
      <c r="L50" s="53"/>
      <c r="M50" s="54"/>
      <c r="N50" s="58"/>
      <c r="O50" s="54"/>
      <c r="P50" s="59"/>
      <c r="Q50" s="56"/>
      <c r="R50" s="53"/>
    </row>
    <row r="51" spans="1:18" x14ac:dyDescent="0.25">
      <c r="F51" s="53"/>
      <c r="G51" s="54">
        <f t="shared" si="1"/>
        <v>47</v>
      </c>
      <c r="H51" s="140" t="s">
        <v>426</v>
      </c>
      <c r="I51" s="60" t="s">
        <v>118</v>
      </c>
      <c r="J51" s="60" t="s">
        <v>123</v>
      </c>
      <c r="K51" s="56">
        <f t="shared" si="2"/>
        <v>1</v>
      </c>
      <c r="L51" s="53"/>
      <c r="M51" s="54"/>
      <c r="N51" s="58"/>
      <c r="O51" s="54"/>
      <c r="P51" s="59"/>
      <c r="Q51" s="56"/>
      <c r="R51" s="53"/>
    </row>
    <row r="52" spans="1:18" x14ac:dyDescent="0.25">
      <c r="F52" s="53"/>
      <c r="G52" s="54">
        <f t="shared" si="1"/>
        <v>48</v>
      </c>
      <c r="H52" s="26" t="s">
        <v>222</v>
      </c>
      <c r="I52" s="138" t="s">
        <v>118</v>
      </c>
      <c r="J52" s="132" t="s">
        <v>124</v>
      </c>
      <c r="K52" s="56"/>
      <c r="L52" s="53"/>
      <c r="M52" s="54"/>
      <c r="N52" s="58"/>
      <c r="O52" s="54"/>
      <c r="P52" s="59"/>
      <c r="Q52" s="56"/>
      <c r="R52" s="53"/>
    </row>
    <row r="53" spans="1:18" x14ac:dyDescent="0.25">
      <c r="F53" s="53"/>
      <c r="G53" s="54">
        <f t="shared" si="1"/>
        <v>49</v>
      </c>
      <c r="H53" s="140" t="s">
        <v>427</v>
      </c>
      <c r="I53" s="138" t="s">
        <v>118</v>
      </c>
      <c r="J53" s="132" t="s">
        <v>124</v>
      </c>
      <c r="K53" s="56">
        <v>1</v>
      </c>
      <c r="L53" s="53"/>
      <c r="M53" s="54"/>
      <c r="N53" s="55"/>
      <c r="O53" s="54"/>
      <c r="P53" s="59"/>
      <c r="Q53" s="56"/>
      <c r="R53" s="53"/>
    </row>
    <row r="54" spans="1:18" x14ac:dyDescent="0.25">
      <c r="F54" s="53"/>
      <c r="G54" s="54">
        <f t="shared" si="1"/>
        <v>50</v>
      </c>
      <c r="H54" s="140" t="s">
        <v>92</v>
      </c>
      <c r="I54" s="138" t="s">
        <v>118</v>
      </c>
      <c r="J54" s="132" t="s">
        <v>124</v>
      </c>
      <c r="K54" s="56">
        <f t="shared" si="2"/>
        <v>1</v>
      </c>
      <c r="L54" s="53"/>
      <c r="M54" s="54"/>
      <c r="N54" s="55"/>
      <c r="O54" s="54"/>
      <c r="P54" s="56"/>
      <c r="Q54" s="56"/>
      <c r="R54" s="53"/>
    </row>
    <row r="55" spans="1:18" x14ac:dyDescent="0.25">
      <c r="F55" s="53"/>
      <c r="G55" s="54">
        <f t="shared" si="1"/>
        <v>51</v>
      </c>
      <c r="H55" s="140" t="s">
        <v>35</v>
      </c>
      <c r="I55" s="138" t="s">
        <v>118</v>
      </c>
      <c r="J55" s="138" t="s">
        <v>124</v>
      </c>
      <c r="K55" s="56">
        <f t="shared" si="2"/>
        <v>1</v>
      </c>
      <c r="L55" s="53"/>
      <c r="M55" s="54"/>
      <c r="N55" s="55"/>
      <c r="O55" s="54"/>
      <c r="P55" s="56"/>
      <c r="Q55" s="56"/>
      <c r="R55" s="53"/>
    </row>
    <row r="56" spans="1:18" x14ac:dyDescent="0.25">
      <c r="F56" s="53"/>
      <c r="G56" s="54">
        <f t="shared" si="1"/>
        <v>52</v>
      </c>
      <c r="H56" s="140" t="s">
        <v>91</v>
      </c>
      <c r="I56" s="138" t="s">
        <v>118</v>
      </c>
      <c r="J56" s="138" t="s">
        <v>124</v>
      </c>
      <c r="K56" s="56">
        <f t="shared" si="2"/>
        <v>1</v>
      </c>
      <c r="L56" s="53"/>
      <c r="M56" s="54"/>
      <c r="N56" s="55"/>
      <c r="O56" s="54"/>
      <c r="P56" s="56"/>
      <c r="Q56" s="56"/>
      <c r="R56" s="53"/>
    </row>
    <row r="57" spans="1:18" x14ac:dyDescent="0.25">
      <c r="F57" s="53"/>
      <c r="G57" s="54">
        <f t="shared" si="1"/>
        <v>53</v>
      </c>
      <c r="H57" s="140" t="s">
        <v>233</v>
      </c>
      <c r="I57" s="138" t="s">
        <v>118</v>
      </c>
      <c r="J57" s="138" t="s">
        <v>124</v>
      </c>
      <c r="K57" s="56">
        <f t="shared" si="2"/>
        <v>1</v>
      </c>
      <c r="L57" s="53"/>
      <c r="M57" s="54"/>
      <c r="N57" s="55"/>
      <c r="O57" s="54"/>
      <c r="P57" s="56"/>
      <c r="Q57" s="56"/>
      <c r="R57" s="53"/>
    </row>
    <row r="58" spans="1:18" x14ac:dyDescent="0.25">
      <c r="F58" s="53"/>
      <c r="G58" s="54">
        <f t="shared" si="1"/>
        <v>54</v>
      </c>
      <c r="H58" s="140" t="s">
        <v>179</v>
      </c>
      <c r="I58" s="138" t="s">
        <v>118</v>
      </c>
      <c r="J58" s="138" t="s">
        <v>124</v>
      </c>
      <c r="K58" s="56">
        <f t="shared" si="2"/>
        <v>1</v>
      </c>
      <c r="L58" s="53"/>
      <c r="M58" s="54"/>
      <c r="N58" s="55"/>
      <c r="O58" s="54"/>
      <c r="P58" s="56"/>
      <c r="Q58" s="56"/>
      <c r="R58" s="53"/>
    </row>
    <row r="59" spans="1:18" x14ac:dyDescent="0.25">
      <c r="F59" s="53"/>
      <c r="G59" s="54">
        <f t="shared" si="1"/>
        <v>55</v>
      </c>
      <c r="H59" s="140" t="s">
        <v>428</v>
      </c>
      <c r="I59" s="138" t="s">
        <v>118</v>
      </c>
      <c r="J59" s="138" t="s">
        <v>124</v>
      </c>
      <c r="K59" s="56">
        <f t="shared" si="2"/>
        <v>1</v>
      </c>
      <c r="L59" s="53"/>
      <c r="M59" s="54"/>
      <c r="N59" s="55"/>
      <c r="O59" s="54"/>
      <c r="P59" s="56"/>
      <c r="Q59" s="56"/>
      <c r="R59" s="53"/>
    </row>
    <row r="60" spans="1:18" x14ac:dyDescent="0.25">
      <c r="F60" s="53"/>
      <c r="G60" s="54">
        <f t="shared" si="1"/>
        <v>56</v>
      </c>
      <c r="H60" s="140" t="s">
        <v>95</v>
      </c>
      <c r="I60" s="138" t="s">
        <v>118</v>
      </c>
      <c r="J60" s="138" t="s">
        <v>124</v>
      </c>
      <c r="K60" s="56">
        <f t="shared" si="2"/>
        <v>1</v>
      </c>
      <c r="L60" s="53"/>
      <c r="M60" s="54"/>
      <c r="N60" s="58"/>
      <c r="O60" s="54"/>
      <c r="P60" s="56"/>
      <c r="Q60" s="56"/>
      <c r="R60" s="53"/>
    </row>
    <row r="61" spans="1:18" x14ac:dyDescent="0.25">
      <c r="F61" s="53"/>
      <c r="G61" s="54">
        <f t="shared" si="1"/>
        <v>57</v>
      </c>
      <c r="H61" s="140" t="s">
        <v>436</v>
      </c>
      <c r="I61" s="60" t="s">
        <v>118</v>
      </c>
      <c r="J61" s="96" t="s">
        <v>125</v>
      </c>
      <c r="K61" s="56">
        <f t="shared" si="2"/>
        <v>1</v>
      </c>
      <c r="L61" s="53"/>
      <c r="M61" s="54"/>
      <c r="N61" s="58"/>
      <c r="O61" s="54"/>
      <c r="P61" s="56"/>
      <c r="Q61" s="56"/>
      <c r="R61" s="53"/>
    </row>
    <row r="62" spans="1:18" x14ac:dyDescent="0.25">
      <c r="F62" s="53"/>
      <c r="G62" s="54">
        <f t="shared" si="1"/>
        <v>58</v>
      </c>
      <c r="H62" s="140" t="s">
        <v>234</v>
      </c>
      <c r="I62" s="60" t="s">
        <v>118</v>
      </c>
      <c r="J62" s="96" t="s">
        <v>125</v>
      </c>
      <c r="K62" s="56">
        <f t="shared" si="2"/>
        <v>1</v>
      </c>
      <c r="L62" s="53"/>
      <c r="M62" s="54"/>
      <c r="N62" s="58"/>
      <c r="O62" s="54"/>
      <c r="P62" s="56"/>
      <c r="Q62" s="56"/>
      <c r="R62" s="53"/>
    </row>
    <row r="63" spans="1:18" x14ac:dyDescent="0.25">
      <c r="F63" s="53"/>
      <c r="G63" s="54">
        <f t="shared" si="1"/>
        <v>59</v>
      </c>
      <c r="H63" s="140" t="s">
        <v>437</v>
      </c>
      <c r="I63" s="60" t="s">
        <v>118</v>
      </c>
      <c r="J63" s="96" t="s">
        <v>125</v>
      </c>
      <c r="K63" s="56">
        <f t="shared" si="2"/>
        <v>1</v>
      </c>
      <c r="L63" s="53"/>
      <c r="M63" s="54"/>
      <c r="N63" s="58"/>
      <c r="O63" s="54"/>
      <c r="P63" s="56"/>
      <c r="Q63" s="56"/>
      <c r="R63" s="53"/>
    </row>
    <row r="64" spans="1:18" x14ac:dyDescent="0.25">
      <c r="F64" s="53"/>
      <c r="G64" s="54">
        <f t="shared" si="1"/>
        <v>60</v>
      </c>
      <c r="H64" s="27" t="s">
        <v>46</v>
      </c>
      <c r="I64" s="60" t="s">
        <v>118</v>
      </c>
      <c r="J64" s="60" t="s">
        <v>125</v>
      </c>
      <c r="K64" s="56"/>
      <c r="L64" s="53"/>
      <c r="M64" s="54"/>
      <c r="N64" s="58"/>
      <c r="O64" s="54"/>
      <c r="P64" s="54"/>
      <c r="Q64" s="54"/>
      <c r="R64" s="53"/>
    </row>
    <row r="65" spans="1:18" x14ac:dyDescent="0.25">
      <c r="F65" s="53"/>
      <c r="G65" s="54">
        <f t="shared" si="1"/>
        <v>61</v>
      </c>
      <c r="H65" s="140" t="s">
        <v>235</v>
      </c>
      <c r="I65" s="60" t="s">
        <v>118</v>
      </c>
      <c r="J65" s="60" t="s">
        <v>125</v>
      </c>
      <c r="K65" s="56">
        <v>1</v>
      </c>
      <c r="L65" s="53"/>
      <c r="M65" s="54"/>
      <c r="N65" s="55"/>
      <c r="O65" s="54"/>
      <c r="P65" s="54"/>
      <c r="Q65" s="54"/>
      <c r="R65" s="53"/>
    </row>
    <row r="66" spans="1:18" x14ac:dyDescent="0.25">
      <c r="F66" s="53"/>
      <c r="G66" s="54">
        <f t="shared" si="1"/>
        <v>62</v>
      </c>
      <c r="H66" s="140" t="s">
        <v>438</v>
      </c>
      <c r="I66" s="60" t="s">
        <v>118</v>
      </c>
      <c r="J66" s="60" t="s">
        <v>125</v>
      </c>
      <c r="K66" s="56">
        <f t="shared" si="2"/>
        <v>1</v>
      </c>
      <c r="L66" s="53"/>
      <c r="M66" s="54"/>
      <c r="N66" s="55"/>
      <c r="O66" s="54"/>
      <c r="P66" s="54"/>
      <c r="Q66" s="54"/>
      <c r="R66" s="53"/>
    </row>
    <row r="67" spans="1:18" x14ac:dyDescent="0.25">
      <c r="F67" s="53"/>
      <c r="G67" s="54">
        <f t="shared" si="1"/>
        <v>63</v>
      </c>
      <c r="H67" s="140" t="s">
        <v>88</v>
      </c>
      <c r="I67" s="60" t="s">
        <v>118</v>
      </c>
      <c r="J67" s="60" t="s">
        <v>125</v>
      </c>
      <c r="K67" s="56">
        <f t="shared" si="2"/>
        <v>1</v>
      </c>
      <c r="L67" s="53"/>
      <c r="M67" s="54"/>
      <c r="N67" s="55"/>
      <c r="O67" s="54"/>
      <c r="P67" s="54"/>
      <c r="Q67" s="54"/>
      <c r="R67" s="53"/>
    </row>
    <row r="68" spans="1:18" x14ac:dyDescent="0.25">
      <c r="F68" s="53"/>
      <c r="G68" s="54">
        <f t="shared" si="1"/>
        <v>64</v>
      </c>
      <c r="H68" s="140" t="s">
        <v>440</v>
      </c>
      <c r="I68" s="60" t="s">
        <v>118</v>
      </c>
      <c r="J68" s="60" t="s">
        <v>125</v>
      </c>
      <c r="K68" s="56">
        <f t="shared" si="2"/>
        <v>1</v>
      </c>
      <c r="L68" s="53"/>
      <c r="M68" s="54"/>
      <c r="N68" s="55"/>
      <c r="O68" s="54"/>
      <c r="P68" s="54"/>
      <c r="Q68" s="54"/>
      <c r="R68" s="53"/>
    </row>
    <row r="69" spans="1:18" x14ac:dyDescent="0.25">
      <c r="F69" s="53"/>
      <c r="G69" s="54">
        <f t="shared" si="1"/>
        <v>65</v>
      </c>
      <c r="H69" s="26" t="s">
        <v>180</v>
      </c>
      <c r="I69" s="60" t="s">
        <v>118</v>
      </c>
      <c r="J69" s="60" t="s">
        <v>125</v>
      </c>
      <c r="K69" s="56"/>
      <c r="L69" s="53"/>
      <c r="M69" s="54"/>
      <c r="N69" s="55"/>
      <c r="O69" s="54"/>
      <c r="P69" s="54"/>
      <c r="Q69" s="54"/>
      <c r="R69" s="53"/>
    </row>
    <row r="70" spans="1:18" x14ac:dyDescent="0.25">
      <c r="F70" s="53"/>
      <c r="G70" s="54">
        <f t="shared" si="1"/>
        <v>66</v>
      </c>
      <c r="H70" s="140" t="s">
        <v>86</v>
      </c>
      <c r="I70" s="138" t="s">
        <v>118</v>
      </c>
      <c r="J70" s="132" t="s">
        <v>126</v>
      </c>
      <c r="K70" s="56">
        <v>1</v>
      </c>
      <c r="L70" s="53"/>
      <c r="M70" s="54"/>
      <c r="N70" s="55"/>
      <c r="O70" s="54"/>
      <c r="P70" s="54"/>
      <c r="Q70" s="54"/>
      <c r="R70" s="53"/>
    </row>
    <row r="71" spans="1:18" x14ac:dyDescent="0.25">
      <c r="F71" s="53"/>
      <c r="G71" s="54">
        <f t="shared" si="1"/>
        <v>67</v>
      </c>
      <c r="H71" s="140" t="s">
        <v>184</v>
      </c>
      <c r="I71" s="138" t="s">
        <v>118</v>
      </c>
      <c r="J71" s="132" t="s">
        <v>126</v>
      </c>
      <c r="K71" s="56">
        <f t="shared" si="2"/>
        <v>1</v>
      </c>
      <c r="L71" s="53"/>
      <c r="M71" s="54"/>
      <c r="N71" s="55"/>
      <c r="O71" s="54"/>
      <c r="P71" s="54"/>
      <c r="Q71" s="54"/>
      <c r="R71" s="53"/>
    </row>
    <row r="72" spans="1:18" x14ac:dyDescent="0.25">
      <c r="F72" s="53"/>
      <c r="G72" s="54">
        <f t="shared" si="1"/>
        <v>68</v>
      </c>
      <c r="H72" s="27" t="s">
        <v>224</v>
      </c>
      <c r="I72" s="138" t="s">
        <v>118</v>
      </c>
      <c r="J72" s="132" t="s">
        <v>126</v>
      </c>
      <c r="K72" s="56"/>
      <c r="L72" s="53"/>
      <c r="M72" s="54"/>
      <c r="N72" s="55"/>
      <c r="O72" s="54"/>
      <c r="P72" s="54"/>
      <c r="Q72" s="54"/>
      <c r="R72" s="53"/>
    </row>
    <row r="73" spans="1:18" x14ac:dyDescent="0.25">
      <c r="F73" s="53"/>
      <c r="G73" s="54">
        <f t="shared" si="1"/>
        <v>69</v>
      </c>
      <c r="H73" s="140" t="s">
        <v>89</v>
      </c>
      <c r="I73" s="138" t="s">
        <v>118</v>
      </c>
      <c r="J73" s="132" t="s">
        <v>126</v>
      </c>
      <c r="K73" s="56">
        <v>1</v>
      </c>
      <c r="L73" s="53"/>
      <c r="M73" s="54"/>
      <c r="N73" s="55"/>
      <c r="O73" s="54"/>
      <c r="P73" s="54"/>
      <c r="Q73" s="54"/>
      <c r="R73" s="53"/>
    </row>
    <row r="74" spans="1:18" x14ac:dyDescent="0.25">
      <c r="F74" s="53"/>
      <c r="G74" s="54">
        <f t="shared" si="1"/>
        <v>70</v>
      </c>
      <c r="H74" s="140" t="s">
        <v>73</v>
      </c>
      <c r="I74" s="138" t="s">
        <v>118</v>
      </c>
      <c r="J74" s="132" t="s">
        <v>126</v>
      </c>
      <c r="K74" s="56">
        <f t="shared" si="2"/>
        <v>1</v>
      </c>
      <c r="L74" s="53"/>
      <c r="M74" s="54"/>
      <c r="N74" s="55"/>
      <c r="O74" s="54"/>
      <c r="P74" s="54"/>
      <c r="Q74" s="54"/>
      <c r="R74" s="53"/>
    </row>
    <row r="75" spans="1:18" x14ac:dyDescent="0.25">
      <c r="F75" s="53"/>
      <c r="G75" s="54">
        <f t="shared" si="1"/>
        <v>71</v>
      </c>
      <c r="H75" s="140" t="s">
        <v>85</v>
      </c>
      <c r="I75" s="138" t="s">
        <v>118</v>
      </c>
      <c r="J75" s="132" t="s">
        <v>126</v>
      </c>
      <c r="K75" s="56">
        <f t="shared" si="2"/>
        <v>1</v>
      </c>
      <c r="L75" s="53"/>
      <c r="M75" s="54"/>
      <c r="N75" s="55"/>
      <c r="O75" s="54"/>
      <c r="P75" s="54"/>
      <c r="Q75" s="54"/>
      <c r="R75" s="53"/>
    </row>
    <row r="76" spans="1:18" x14ac:dyDescent="0.25">
      <c r="F76" s="53"/>
      <c r="G76" s="54">
        <f t="shared" ref="G76:G77" si="4">G75+1</f>
        <v>72</v>
      </c>
      <c r="H76" s="140" t="s">
        <v>239</v>
      </c>
      <c r="I76" s="138" t="s">
        <v>118</v>
      </c>
      <c r="J76" s="132" t="s">
        <v>126</v>
      </c>
      <c r="K76" s="56">
        <f t="shared" si="2"/>
        <v>1</v>
      </c>
      <c r="L76" s="53"/>
      <c r="M76" s="54"/>
      <c r="N76" s="55"/>
      <c r="O76" s="54"/>
      <c r="P76" s="54"/>
      <c r="Q76" s="54"/>
      <c r="R76" s="53"/>
    </row>
    <row r="77" spans="1:18" ht="15.75" thickBot="1" x14ac:dyDescent="0.3">
      <c r="F77" s="53"/>
      <c r="G77" s="54">
        <f t="shared" si="4"/>
        <v>73</v>
      </c>
      <c r="H77" s="140" t="s">
        <v>186</v>
      </c>
      <c r="I77" s="138" t="s">
        <v>118</v>
      </c>
      <c r="J77" s="132" t="s">
        <v>126</v>
      </c>
      <c r="K77" s="56">
        <f t="shared" ref="K77" si="5">K76</f>
        <v>1</v>
      </c>
      <c r="L77" s="53"/>
      <c r="M77" s="54"/>
      <c r="N77" s="55"/>
      <c r="O77" s="54"/>
      <c r="P77" s="54"/>
      <c r="Q77" s="54"/>
      <c r="R77" s="53"/>
    </row>
    <row r="78" spans="1:18" ht="20.25" thickBot="1" x14ac:dyDescent="0.35">
      <c r="A78" s="53"/>
      <c r="B78" s="53"/>
      <c r="C78" s="53"/>
      <c r="D78" s="53"/>
      <c r="E78" s="62">
        <f>SUM(E5:E77)</f>
        <v>11</v>
      </c>
      <c r="F78" s="53"/>
      <c r="G78" s="53"/>
      <c r="H78" s="63"/>
      <c r="I78" s="64"/>
      <c r="J78" s="53"/>
      <c r="K78" s="65">
        <f>SUM(K5:K77)</f>
        <v>68</v>
      </c>
      <c r="L78" s="66"/>
      <c r="M78" s="66"/>
      <c r="N78" s="66"/>
      <c r="O78" s="66"/>
      <c r="P78" s="66"/>
      <c r="Q78" s="65">
        <f>SUM(Q5:Q77)</f>
        <v>21</v>
      </c>
      <c r="R78" s="53"/>
    </row>
    <row r="79" spans="1:18" ht="20.25" thickBot="1" x14ac:dyDescent="0.35">
      <c r="H79" s="67"/>
      <c r="I79" s="68"/>
    </row>
    <row r="80" spans="1:18" ht="27" thickBot="1" x14ac:dyDescent="0.45">
      <c r="B80" s="182" t="s">
        <v>207</v>
      </c>
      <c r="C80" s="182"/>
      <c r="D80" s="182"/>
      <c r="E80" s="182"/>
      <c r="F80" s="182"/>
      <c r="G80" s="182"/>
      <c r="H80" s="182"/>
      <c r="I80" s="68"/>
      <c r="J80" s="183">
        <f>E78+K78+Q78</f>
        <v>100</v>
      </c>
      <c r="K80" s="184"/>
      <c r="L80" s="184"/>
      <c r="M80" s="185"/>
      <c r="Q80" s="69">
        <f>J80/12</f>
        <v>8.3333333333333339</v>
      </c>
    </row>
    <row r="81" spans="2:14" ht="26.25" x14ac:dyDescent="0.4">
      <c r="B81" s="70"/>
      <c r="C81" s="71" t="s">
        <v>208</v>
      </c>
      <c r="D81" s="180">
        <v>2</v>
      </c>
      <c r="E81" s="180"/>
      <c r="F81" s="180"/>
      <c r="G81" s="180"/>
      <c r="H81" s="72" t="s">
        <v>209</v>
      </c>
      <c r="I81" s="72" t="s">
        <v>210</v>
      </c>
      <c r="J81" s="181">
        <v>10</v>
      </c>
      <c r="K81" s="181"/>
      <c r="L81" s="181"/>
      <c r="M81" s="73" t="s">
        <v>211</v>
      </c>
      <c r="N81" s="74">
        <f>J81*D81</f>
        <v>20</v>
      </c>
    </row>
    <row r="82" spans="2:14" ht="27" thickBot="1" x14ac:dyDescent="0.45">
      <c r="C82" s="54"/>
      <c r="D82" s="180">
        <v>7</v>
      </c>
      <c r="E82" s="180"/>
      <c r="F82" s="180"/>
      <c r="G82" s="180"/>
      <c r="H82" s="75" t="s">
        <v>209</v>
      </c>
      <c r="I82" s="75" t="s">
        <v>210</v>
      </c>
      <c r="J82" s="180">
        <v>11</v>
      </c>
      <c r="K82" s="180"/>
      <c r="L82" s="180"/>
      <c r="M82" s="73" t="s">
        <v>211</v>
      </c>
      <c r="N82" s="74">
        <f>J82*D82</f>
        <v>77</v>
      </c>
    </row>
    <row r="83" spans="2:14" ht="27" thickBot="1" x14ac:dyDescent="0.45">
      <c r="H83" s="73"/>
      <c r="I83" s="73"/>
      <c r="J83" s="73"/>
      <c r="K83" s="73"/>
      <c r="L83" s="73"/>
      <c r="M83" s="73"/>
      <c r="N83" s="76">
        <f>N81+N82</f>
        <v>97</v>
      </c>
    </row>
    <row r="85" spans="2:14" ht="18.75" x14ac:dyDescent="0.3">
      <c r="B85" s="77"/>
    </row>
    <row r="86" spans="2:14" ht="18.75" x14ac:dyDescent="0.3">
      <c r="B86" s="78"/>
    </row>
  </sheetData>
  <mergeCells count="10">
    <mergeCell ref="G4:Q4"/>
    <mergeCell ref="D81:G81"/>
    <mergeCell ref="A2:L2"/>
    <mergeCell ref="A1:R1"/>
    <mergeCell ref="A4:E4"/>
    <mergeCell ref="D82:G82"/>
    <mergeCell ref="J81:L81"/>
    <mergeCell ref="J82:L82"/>
    <mergeCell ref="B80:H80"/>
    <mergeCell ref="J80:M80"/>
  </mergeCells>
  <pageMargins left="0" right="0" top="0" bottom="0" header="0.31496062992125984" footer="0.31496062992125984"/>
  <pageSetup paperSize="8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opLeftCell="A97" workbookViewId="0">
      <selection activeCell="O23" sqref="O23"/>
    </sheetView>
  </sheetViews>
  <sheetFormatPr baseColWidth="10" defaultRowHeight="15" x14ac:dyDescent="0.25"/>
  <cols>
    <col min="1" max="1" width="5.5703125" style="51" customWidth="1"/>
    <col min="2" max="2" width="30.7109375" style="51" customWidth="1"/>
    <col min="3" max="3" width="7.5703125" style="51" customWidth="1"/>
    <col min="4" max="5" width="4" style="51" customWidth="1"/>
    <col min="6" max="6" width="2.140625" style="51" customWidth="1"/>
    <col min="7" max="7" width="5.28515625" style="51" customWidth="1"/>
    <col min="8" max="8" width="30.7109375" style="51" customWidth="1"/>
    <col min="9" max="9" width="7.140625" style="51" customWidth="1"/>
    <col min="10" max="10" width="3" style="51" customWidth="1"/>
    <col min="11" max="11" width="5.42578125" style="51" customWidth="1"/>
    <col min="12" max="12" width="2.42578125" style="51" customWidth="1"/>
    <col min="13" max="13" width="4.42578125" style="51" customWidth="1"/>
    <col min="14" max="14" width="30.7109375" style="51" customWidth="1"/>
    <col min="15" max="15" width="7.85546875" style="51" customWidth="1"/>
    <col min="16" max="16" width="3.5703125" style="51" customWidth="1"/>
    <col min="17" max="17" width="5.5703125" style="51" customWidth="1"/>
    <col min="18" max="18" width="2.140625" style="51" customWidth="1"/>
    <col min="19" max="16384" width="11.42578125" style="51"/>
  </cols>
  <sheetData>
    <row r="1" spans="1:18" ht="32.25" x14ac:dyDescent="0.5">
      <c r="A1" s="189" t="s">
        <v>486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27.75" customHeight="1" x14ac:dyDescent="0.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8" ht="20.25" thickBot="1" x14ac:dyDescent="0.35">
      <c r="A3" s="52"/>
      <c r="B3" s="52"/>
      <c r="C3" s="52"/>
      <c r="D3" s="52"/>
      <c r="E3" s="52"/>
      <c r="F3" s="52"/>
    </row>
    <row r="4" spans="1:18" ht="15.75" thickBot="1" x14ac:dyDescent="0.3">
      <c r="A4" s="191" t="s">
        <v>487</v>
      </c>
      <c r="B4" s="192"/>
      <c r="C4" s="192"/>
      <c r="D4" s="192"/>
      <c r="E4" s="193"/>
      <c r="F4" s="53"/>
      <c r="G4" s="174" t="s">
        <v>488</v>
      </c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53"/>
    </row>
    <row r="5" spans="1:18" x14ac:dyDescent="0.25">
      <c r="A5" s="54">
        <v>1</v>
      </c>
      <c r="B5" s="144" t="s">
        <v>42</v>
      </c>
      <c r="C5" s="54" t="s">
        <v>118</v>
      </c>
      <c r="D5" s="23" t="s">
        <v>120</v>
      </c>
      <c r="E5" s="141">
        <v>1</v>
      </c>
      <c r="F5" s="53"/>
      <c r="G5" s="57">
        <v>1</v>
      </c>
      <c r="H5" s="143" t="s">
        <v>75</v>
      </c>
      <c r="I5" s="60" t="s">
        <v>118</v>
      </c>
      <c r="J5" s="60" t="s">
        <v>119</v>
      </c>
      <c r="K5" s="56">
        <v>1</v>
      </c>
      <c r="L5" s="53"/>
      <c r="M5" s="57">
        <f>G71+1</f>
        <v>68</v>
      </c>
      <c r="N5" s="143" t="s">
        <v>70</v>
      </c>
      <c r="O5" s="60" t="s">
        <v>118</v>
      </c>
      <c r="P5" s="139" t="s">
        <v>127</v>
      </c>
      <c r="Q5" s="56">
        <v>1</v>
      </c>
      <c r="R5" s="53"/>
    </row>
    <row r="6" spans="1:18" x14ac:dyDescent="0.25">
      <c r="A6" s="54">
        <f>+A5+1</f>
        <v>2</v>
      </c>
      <c r="B6" s="144" t="s">
        <v>386</v>
      </c>
      <c r="C6" s="54" t="s">
        <v>118</v>
      </c>
      <c r="D6" s="23" t="s">
        <v>120</v>
      </c>
      <c r="E6" s="141">
        <v>1</v>
      </c>
      <c r="F6" s="53"/>
      <c r="G6" s="54">
        <f>G5+1</f>
        <v>2</v>
      </c>
      <c r="H6" s="143" t="s">
        <v>408</v>
      </c>
      <c r="I6" s="60" t="s">
        <v>118</v>
      </c>
      <c r="J6" s="60" t="s">
        <v>119</v>
      </c>
      <c r="K6" s="56">
        <f>K5</f>
        <v>1</v>
      </c>
      <c r="L6" s="53"/>
      <c r="M6" s="54">
        <f>M5+1</f>
        <v>69</v>
      </c>
      <c r="N6" s="143" t="s">
        <v>81</v>
      </c>
      <c r="O6" s="60" t="s">
        <v>118</v>
      </c>
      <c r="P6" s="139" t="s">
        <v>127</v>
      </c>
      <c r="Q6" s="56">
        <v>1</v>
      </c>
      <c r="R6" s="53"/>
    </row>
    <row r="7" spans="1:18" x14ac:dyDescent="0.25">
      <c r="A7" s="54">
        <f t="shared" ref="A7:A15" si="0">+A6+1</f>
        <v>3</v>
      </c>
      <c r="B7" s="144" t="s">
        <v>49</v>
      </c>
      <c r="C7" s="54" t="s">
        <v>118</v>
      </c>
      <c r="D7" s="23" t="s">
        <v>121</v>
      </c>
      <c r="E7" s="141">
        <v>1</v>
      </c>
      <c r="F7" s="53"/>
      <c r="G7" s="54">
        <f t="shared" ref="G7:G70" si="1">G6+1</f>
        <v>3</v>
      </c>
      <c r="H7" s="143" t="s">
        <v>409</v>
      </c>
      <c r="I7" s="60" t="s">
        <v>118</v>
      </c>
      <c r="J7" s="60" t="s">
        <v>119</v>
      </c>
      <c r="K7" s="56">
        <f t="shared" ref="K7:K65" si="2">K6</f>
        <v>1</v>
      </c>
      <c r="L7" s="53"/>
      <c r="M7" s="54">
        <f t="shared" ref="M7:M17" si="3">M6+1</f>
        <v>70</v>
      </c>
      <c r="N7" s="143" t="s">
        <v>83</v>
      </c>
      <c r="O7" s="60" t="s">
        <v>118</v>
      </c>
      <c r="P7" s="139" t="s">
        <v>127</v>
      </c>
      <c r="Q7" s="56">
        <v>1</v>
      </c>
      <c r="R7" s="53"/>
    </row>
    <row r="8" spans="1:18" x14ac:dyDescent="0.25">
      <c r="A8" s="54">
        <f t="shared" si="0"/>
        <v>4</v>
      </c>
      <c r="B8" s="144" t="s">
        <v>494</v>
      </c>
      <c r="C8" s="54" t="s">
        <v>118</v>
      </c>
      <c r="D8" s="23" t="s">
        <v>122</v>
      </c>
      <c r="E8" s="141">
        <v>1</v>
      </c>
      <c r="F8" s="53"/>
      <c r="G8" s="54">
        <f t="shared" si="1"/>
        <v>4</v>
      </c>
      <c r="H8" s="143" t="s">
        <v>227</v>
      </c>
      <c r="I8" s="60" t="s">
        <v>118</v>
      </c>
      <c r="J8" s="60" t="s">
        <v>119</v>
      </c>
      <c r="K8" s="56">
        <v>1</v>
      </c>
      <c r="L8" s="53"/>
      <c r="M8" s="54">
        <f t="shared" si="3"/>
        <v>71</v>
      </c>
      <c r="N8" s="143" t="s">
        <v>112</v>
      </c>
      <c r="O8" s="60" t="s">
        <v>118</v>
      </c>
      <c r="P8" s="139" t="s">
        <v>127</v>
      </c>
      <c r="Q8" s="56">
        <v>1</v>
      </c>
      <c r="R8" s="53"/>
    </row>
    <row r="9" spans="1:18" x14ac:dyDescent="0.25">
      <c r="A9" s="54">
        <f t="shared" si="0"/>
        <v>5</v>
      </c>
      <c r="B9" s="144" t="s">
        <v>110</v>
      </c>
      <c r="C9" s="54" t="s">
        <v>118</v>
      </c>
      <c r="D9" s="23" t="s">
        <v>122</v>
      </c>
      <c r="E9" s="141">
        <v>1</v>
      </c>
      <c r="F9" s="53"/>
      <c r="G9" s="54">
        <f t="shared" si="1"/>
        <v>5</v>
      </c>
      <c r="H9" s="143" t="s">
        <v>114</v>
      </c>
      <c r="I9" s="60" t="s">
        <v>118</v>
      </c>
      <c r="J9" s="60" t="s">
        <v>119</v>
      </c>
      <c r="K9" s="56">
        <v>1</v>
      </c>
      <c r="L9" s="53"/>
      <c r="M9" s="54">
        <f t="shared" si="3"/>
        <v>72</v>
      </c>
      <c r="N9" s="143" t="s">
        <v>82</v>
      </c>
      <c r="O9" s="60" t="s">
        <v>118</v>
      </c>
      <c r="P9" s="139" t="s">
        <v>127</v>
      </c>
      <c r="Q9" s="56">
        <v>1</v>
      </c>
      <c r="R9" s="53"/>
    </row>
    <row r="10" spans="1:18" x14ac:dyDescent="0.25">
      <c r="A10" s="54">
        <f t="shared" si="0"/>
        <v>6</v>
      </c>
      <c r="B10" s="144" t="s">
        <v>166</v>
      </c>
      <c r="C10" s="54" t="s">
        <v>118</v>
      </c>
      <c r="D10" s="23" t="s">
        <v>123</v>
      </c>
      <c r="E10" s="141">
        <v>1</v>
      </c>
      <c r="F10" s="53"/>
      <c r="G10" s="54">
        <f t="shared" si="1"/>
        <v>6</v>
      </c>
      <c r="H10" s="143" t="s">
        <v>410</v>
      </c>
      <c r="I10" s="60" t="s">
        <v>118</v>
      </c>
      <c r="J10" s="60" t="s">
        <v>119</v>
      </c>
      <c r="K10" s="56">
        <v>1</v>
      </c>
      <c r="L10" s="53"/>
      <c r="M10" s="54">
        <f t="shared" si="3"/>
        <v>73</v>
      </c>
      <c r="N10" s="143" t="s">
        <v>226</v>
      </c>
      <c r="O10" s="54" t="s">
        <v>118</v>
      </c>
      <c r="P10" s="98" t="s">
        <v>128</v>
      </c>
      <c r="Q10" s="56">
        <v>1</v>
      </c>
      <c r="R10" s="53"/>
    </row>
    <row r="11" spans="1:18" x14ac:dyDescent="0.25">
      <c r="A11" s="54">
        <f t="shared" si="0"/>
        <v>7</v>
      </c>
      <c r="B11" s="144" t="s">
        <v>74</v>
      </c>
      <c r="C11" s="54" t="s">
        <v>118</v>
      </c>
      <c r="D11" s="23" t="s">
        <v>123</v>
      </c>
      <c r="E11" s="141">
        <v>1</v>
      </c>
      <c r="F11" s="53"/>
      <c r="G11" s="54">
        <f t="shared" si="1"/>
        <v>7</v>
      </c>
      <c r="H11" s="143" t="s">
        <v>411</v>
      </c>
      <c r="I11" s="60" t="s">
        <v>118</v>
      </c>
      <c r="J11" s="60" t="s">
        <v>119</v>
      </c>
      <c r="K11" s="56">
        <f t="shared" si="2"/>
        <v>1</v>
      </c>
      <c r="L11" s="53"/>
      <c r="M11" s="54">
        <f t="shared" si="3"/>
        <v>74</v>
      </c>
      <c r="N11" s="143" t="s">
        <v>442</v>
      </c>
      <c r="O11" s="54" t="s">
        <v>118</v>
      </c>
      <c r="P11" s="98" t="s">
        <v>128</v>
      </c>
      <c r="Q11" s="56">
        <v>1</v>
      </c>
      <c r="R11" s="53"/>
    </row>
    <row r="12" spans="1:18" x14ac:dyDescent="0.25">
      <c r="A12" s="54">
        <f t="shared" si="0"/>
        <v>8</v>
      </c>
      <c r="B12" s="144" t="s">
        <v>495</v>
      </c>
      <c r="C12" s="54" t="s">
        <v>118</v>
      </c>
      <c r="D12" s="23" t="s">
        <v>124</v>
      </c>
      <c r="E12" s="141">
        <v>1</v>
      </c>
      <c r="F12" s="53"/>
      <c r="G12" s="54">
        <f t="shared" si="1"/>
        <v>8</v>
      </c>
      <c r="H12" s="143" t="s">
        <v>76</v>
      </c>
      <c r="I12" s="60" t="s">
        <v>118</v>
      </c>
      <c r="J12" s="96" t="s">
        <v>119</v>
      </c>
      <c r="K12" s="56">
        <f t="shared" si="2"/>
        <v>1</v>
      </c>
      <c r="L12" s="53"/>
      <c r="M12" s="54">
        <f t="shared" si="3"/>
        <v>75</v>
      </c>
      <c r="N12" s="143" t="s">
        <v>443</v>
      </c>
      <c r="O12" s="54" t="s">
        <v>118</v>
      </c>
      <c r="P12" s="98" t="s">
        <v>128</v>
      </c>
      <c r="Q12" s="56">
        <v>1</v>
      </c>
      <c r="R12" s="53"/>
    </row>
    <row r="13" spans="1:18" x14ac:dyDescent="0.25">
      <c r="A13" s="54">
        <f t="shared" si="0"/>
        <v>9</v>
      </c>
      <c r="B13" s="144" t="s">
        <v>400</v>
      </c>
      <c r="C13" s="54" t="s">
        <v>118</v>
      </c>
      <c r="D13" s="23" t="s">
        <v>125</v>
      </c>
      <c r="E13" s="141">
        <v>1</v>
      </c>
      <c r="F13" s="53"/>
      <c r="G13" s="54">
        <f t="shared" si="1"/>
        <v>9</v>
      </c>
      <c r="H13" s="143" t="s">
        <v>116</v>
      </c>
      <c r="I13" s="138" t="s">
        <v>118</v>
      </c>
      <c r="J13" s="132" t="s">
        <v>120</v>
      </c>
      <c r="K13" s="56">
        <f t="shared" si="2"/>
        <v>1</v>
      </c>
      <c r="L13" s="53"/>
      <c r="M13" s="54">
        <f t="shared" si="3"/>
        <v>76</v>
      </c>
      <c r="N13" s="143" t="s">
        <v>238</v>
      </c>
      <c r="O13" s="54" t="s">
        <v>118</v>
      </c>
      <c r="P13" s="98" t="s">
        <v>128</v>
      </c>
      <c r="Q13" s="56">
        <v>1</v>
      </c>
      <c r="R13" s="53"/>
    </row>
    <row r="14" spans="1:18" x14ac:dyDescent="0.25">
      <c r="A14" s="54">
        <f t="shared" si="0"/>
        <v>10</v>
      </c>
      <c r="B14" s="144" t="s">
        <v>401</v>
      </c>
      <c r="C14" s="54" t="s">
        <v>118</v>
      </c>
      <c r="D14" s="23" t="s">
        <v>125</v>
      </c>
      <c r="E14" s="141">
        <v>1</v>
      </c>
      <c r="F14" s="53"/>
      <c r="G14" s="54">
        <f t="shared" si="1"/>
        <v>10</v>
      </c>
      <c r="H14" s="143" t="s">
        <v>50</v>
      </c>
      <c r="I14" s="138" t="s">
        <v>118</v>
      </c>
      <c r="J14" s="138" t="s">
        <v>120</v>
      </c>
      <c r="K14" s="56">
        <f t="shared" si="2"/>
        <v>1</v>
      </c>
      <c r="L14" s="53"/>
      <c r="M14" s="54">
        <f t="shared" si="3"/>
        <v>77</v>
      </c>
      <c r="N14" s="143" t="s">
        <v>176</v>
      </c>
      <c r="O14" s="54" t="s">
        <v>118</v>
      </c>
      <c r="P14" s="98" t="s">
        <v>128</v>
      </c>
      <c r="Q14" s="56">
        <v>1</v>
      </c>
      <c r="R14" s="53"/>
    </row>
    <row r="15" spans="1:18" x14ac:dyDescent="0.25">
      <c r="A15" s="54">
        <f t="shared" si="0"/>
        <v>11</v>
      </c>
      <c r="B15" s="144" t="s">
        <v>404</v>
      </c>
      <c r="C15" s="54" t="s">
        <v>118</v>
      </c>
      <c r="D15" s="23" t="s">
        <v>126</v>
      </c>
      <c r="E15" s="141">
        <v>1</v>
      </c>
      <c r="F15" s="53"/>
      <c r="G15" s="54">
        <f t="shared" si="1"/>
        <v>11</v>
      </c>
      <c r="H15" s="143" t="s">
        <v>500</v>
      </c>
      <c r="I15" s="138" t="s">
        <v>118</v>
      </c>
      <c r="J15" s="138" t="s">
        <v>120</v>
      </c>
      <c r="K15" s="56">
        <f t="shared" si="2"/>
        <v>1</v>
      </c>
      <c r="L15" s="53"/>
      <c r="M15" s="54">
        <f t="shared" si="3"/>
        <v>78</v>
      </c>
      <c r="N15" s="143" t="s">
        <v>444</v>
      </c>
      <c r="O15" s="54" t="s">
        <v>118</v>
      </c>
      <c r="P15" s="98" t="s">
        <v>128</v>
      </c>
      <c r="Q15" s="56">
        <v>1</v>
      </c>
      <c r="R15" s="53"/>
    </row>
    <row r="16" spans="1:18" x14ac:dyDescent="0.25">
      <c r="A16" s="54"/>
      <c r="B16" s="26"/>
      <c r="C16" s="54"/>
      <c r="D16" s="23"/>
      <c r="E16" s="141"/>
      <c r="F16" s="53"/>
      <c r="G16" s="54">
        <f t="shared" si="1"/>
        <v>12</v>
      </c>
      <c r="H16" s="143" t="s">
        <v>413</v>
      </c>
      <c r="I16" s="138" t="s">
        <v>118</v>
      </c>
      <c r="J16" s="138" t="s">
        <v>120</v>
      </c>
      <c r="K16" s="56">
        <f t="shared" si="2"/>
        <v>1</v>
      </c>
      <c r="L16" s="53"/>
      <c r="M16" s="54">
        <f t="shared" si="3"/>
        <v>79</v>
      </c>
      <c r="N16" s="143" t="s">
        <v>498</v>
      </c>
      <c r="O16" s="54" t="s">
        <v>118</v>
      </c>
      <c r="P16" s="98" t="s">
        <v>128</v>
      </c>
      <c r="Q16" s="56">
        <v>1</v>
      </c>
      <c r="R16" s="53"/>
    </row>
    <row r="17" spans="1:18" x14ac:dyDescent="0.25">
      <c r="A17" s="54"/>
      <c r="B17" s="26"/>
      <c r="C17" s="54"/>
      <c r="D17" s="23"/>
      <c r="E17" s="141"/>
      <c r="F17" s="53"/>
      <c r="G17" s="54">
        <f t="shared" si="1"/>
        <v>13</v>
      </c>
      <c r="H17" s="143" t="s">
        <v>414</v>
      </c>
      <c r="I17" s="138" t="s">
        <v>118</v>
      </c>
      <c r="J17" s="138" t="s">
        <v>120</v>
      </c>
      <c r="K17" s="56">
        <f t="shared" si="2"/>
        <v>1</v>
      </c>
      <c r="L17" s="53"/>
      <c r="M17" s="54">
        <f t="shared" si="3"/>
        <v>80</v>
      </c>
      <c r="N17" s="143" t="s">
        <v>111</v>
      </c>
      <c r="O17" s="54" t="s">
        <v>118</v>
      </c>
      <c r="P17" s="98" t="s">
        <v>128</v>
      </c>
      <c r="Q17" s="56">
        <v>1</v>
      </c>
      <c r="R17" s="53"/>
    </row>
    <row r="18" spans="1:18" x14ac:dyDescent="0.25">
      <c r="A18" s="54"/>
      <c r="B18" s="26"/>
      <c r="C18" s="54"/>
      <c r="D18" s="23"/>
      <c r="E18" s="141"/>
      <c r="F18" s="53"/>
      <c r="G18" s="54">
        <f t="shared" si="1"/>
        <v>14</v>
      </c>
      <c r="H18" s="143" t="s">
        <v>97</v>
      </c>
      <c r="I18" s="138" t="s">
        <v>118</v>
      </c>
      <c r="J18" s="138" t="s">
        <v>120</v>
      </c>
      <c r="K18" s="56">
        <f t="shared" si="2"/>
        <v>1</v>
      </c>
      <c r="L18" s="53"/>
      <c r="M18" s="54"/>
      <c r="N18" s="26"/>
      <c r="O18" s="61"/>
      <c r="P18" s="98"/>
      <c r="Q18" s="56"/>
      <c r="R18" s="53"/>
    </row>
    <row r="19" spans="1:18" x14ac:dyDescent="0.25">
      <c r="A19" s="54"/>
      <c r="B19" s="26"/>
      <c r="C19" s="54"/>
      <c r="D19" s="23"/>
      <c r="E19" s="141"/>
      <c r="F19" s="53"/>
      <c r="G19" s="54">
        <f t="shared" si="1"/>
        <v>15</v>
      </c>
      <c r="H19" s="143" t="s">
        <v>107</v>
      </c>
      <c r="I19" s="138" t="s">
        <v>118</v>
      </c>
      <c r="J19" s="138" t="s">
        <v>120</v>
      </c>
      <c r="K19" s="56">
        <f t="shared" si="2"/>
        <v>1</v>
      </c>
      <c r="L19" s="53"/>
      <c r="M19" s="54"/>
      <c r="N19" s="26"/>
      <c r="O19" s="61"/>
      <c r="P19" s="98"/>
      <c r="Q19" s="56"/>
      <c r="R19" s="53"/>
    </row>
    <row r="20" spans="1:18" x14ac:dyDescent="0.25">
      <c r="A20" s="54"/>
      <c r="B20" s="26"/>
      <c r="C20" s="54"/>
      <c r="D20" s="23"/>
      <c r="E20" s="141"/>
      <c r="F20" s="53"/>
      <c r="G20" s="54">
        <f t="shared" si="1"/>
        <v>16</v>
      </c>
      <c r="H20" s="143" t="s">
        <v>104</v>
      </c>
      <c r="I20" s="138" t="s">
        <v>118</v>
      </c>
      <c r="J20" s="138" t="s">
        <v>120</v>
      </c>
      <c r="K20" s="56">
        <f t="shared" si="2"/>
        <v>1</v>
      </c>
      <c r="L20" s="53"/>
      <c r="M20" s="54"/>
      <c r="N20" s="26"/>
      <c r="O20" s="61"/>
      <c r="P20" s="98"/>
      <c r="Q20" s="56"/>
      <c r="R20" s="53"/>
    </row>
    <row r="21" spans="1:18" x14ac:dyDescent="0.25">
      <c r="A21" s="54"/>
      <c r="B21" s="26"/>
      <c r="C21" s="54"/>
      <c r="D21" s="23"/>
      <c r="E21" s="141"/>
      <c r="F21" s="53"/>
      <c r="G21" s="54">
        <f t="shared" si="1"/>
        <v>17</v>
      </c>
      <c r="H21" s="143" t="s">
        <v>113</v>
      </c>
      <c r="I21" s="138" t="s">
        <v>118</v>
      </c>
      <c r="J21" s="138" t="s">
        <v>120</v>
      </c>
      <c r="K21" s="56">
        <f t="shared" si="2"/>
        <v>1</v>
      </c>
      <c r="L21" s="53"/>
      <c r="M21" s="54"/>
      <c r="N21" s="26"/>
      <c r="O21" s="61"/>
      <c r="P21" s="98"/>
      <c r="Q21" s="56"/>
      <c r="R21" s="53"/>
    </row>
    <row r="22" spans="1:18" x14ac:dyDescent="0.25">
      <c r="A22" s="54"/>
      <c r="B22" s="26"/>
      <c r="C22" s="54"/>
      <c r="D22" s="23"/>
      <c r="E22" s="141"/>
      <c r="F22" s="53"/>
      <c r="G22" s="54">
        <f t="shared" si="1"/>
        <v>18</v>
      </c>
      <c r="H22" s="143" t="s">
        <v>103</v>
      </c>
      <c r="I22" s="60" t="s">
        <v>118</v>
      </c>
      <c r="J22" s="96" t="s">
        <v>121</v>
      </c>
      <c r="K22" s="56">
        <f t="shared" si="2"/>
        <v>1</v>
      </c>
      <c r="L22" s="53"/>
      <c r="M22" s="54"/>
      <c r="N22" s="26"/>
      <c r="O22" s="61"/>
      <c r="P22" s="98"/>
      <c r="Q22" s="56"/>
      <c r="R22" s="53"/>
    </row>
    <row r="23" spans="1:18" x14ac:dyDescent="0.25">
      <c r="A23" s="54"/>
      <c r="B23" s="26"/>
      <c r="C23" s="54"/>
      <c r="D23" s="23"/>
      <c r="E23" s="141"/>
      <c r="F23" s="53"/>
      <c r="G23" s="54">
        <f t="shared" si="1"/>
        <v>19</v>
      </c>
      <c r="H23" s="143" t="s">
        <v>415</v>
      </c>
      <c r="I23" s="60" t="s">
        <v>118</v>
      </c>
      <c r="J23" s="60" t="s">
        <v>121</v>
      </c>
      <c r="K23" s="56">
        <f t="shared" si="2"/>
        <v>1</v>
      </c>
      <c r="L23" s="53"/>
      <c r="M23" s="54"/>
      <c r="N23" s="27"/>
      <c r="O23" s="54"/>
      <c r="P23" s="98"/>
      <c r="Q23" s="56"/>
      <c r="R23" s="53"/>
    </row>
    <row r="24" spans="1:18" x14ac:dyDescent="0.25">
      <c r="A24" s="54"/>
      <c r="B24" s="26"/>
      <c r="C24" s="54"/>
      <c r="D24" s="54"/>
      <c r="E24" s="56"/>
      <c r="F24" s="53"/>
      <c r="G24" s="54">
        <f t="shared" si="1"/>
        <v>20</v>
      </c>
      <c r="H24" s="143" t="s">
        <v>182</v>
      </c>
      <c r="I24" s="60" t="s">
        <v>118</v>
      </c>
      <c r="J24" s="60" t="s">
        <v>121</v>
      </c>
      <c r="K24" s="56">
        <f t="shared" si="2"/>
        <v>1</v>
      </c>
      <c r="L24" s="53"/>
      <c r="M24" s="54"/>
      <c r="N24" s="27"/>
      <c r="O24" s="54"/>
      <c r="P24" s="98"/>
      <c r="Q24" s="56"/>
      <c r="R24" s="53"/>
    </row>
    <row r="25" spans="1:18" ht="18.75" x14ac:dyDescent="0.3">
      <c r="A25" s="54"/>
      <c r="B25" s="26"/>
      <c r="C25" s="54"/>
      <c r="D25" s="54"/>
      <c r="E25" s="56"/>
      <c r="F25" s="53"/>
      <c r="G25" s="54">
        <f t="shared" si="1"/>
        <v>21</v>
      </c>
      <c r="H25" s="143" t="s">
        <v>47</v>
      </c>
      <c r="I25" s="60" t="s">
        <v>118</v>
      </c>
      <c r="J25" s="60" t="s">
        <v>121</v>
      </c>
      <c r="K25" s="56">
        <f>K20</f>
        <v>1</v>
      </c>
      <c r="L25" s="53"/>
      <c r="M25" s="54"/>
      <c r="N25" s="142" t="s">
        <v>503</v>
      </c>
      <c r="O25" s="54"/>
      <c r="P25" s="98"/>
      <c r="Q25" s="56"/>
      <c r="R25" s="53"/>
    </row>
    <row r="26" spans="1:18" x14ac:dyDescent="0.25">
      <c r="A26" s="54"/>
      <c r="B26" s="55"/>
      <c r="C26" s="54"/>
      <c r="D26" s="54"/>
      <c r="E26" s="54"/>
      <c r="F26" s="53"/>
      <c r="G26" s="54">
        <f t="shared" si="1"/>
        <v>22</v>
      </c>
      <c r="H26" s="143" t="s">
        <v>105</v>
      </c>
      <c r="I26" s="60" t="s">
        <v>118</v>
      </c>
      <c r="J26" s="60" t="s">
        <v>121</v>
      </c>
      <c r="K26" s="56">
        <f t="shared" si="2"/>
        <v>1</v>
      </c>
      <c r="L26" s="53"/>
      <c r="M26" s="54">
        <v>1</v>
      </c>
      <c r="N26" s="145" t="s">
        <v>492</v>
      </c>
      <c r="O26" s="54"/>
      <c r="P26" s="98"/>
      <c r="Q26" s="56">
        <v>1</v>
      </c>
      <c r="R26" s="53"/>
    </row>
    <row r="27" spans="1:18" x14ac:dyDescent="0.25">
      <c r="A27" s="54"/>
      <c r="B27" s="97"/>
      <c r="C27" s="54"/>
      <c r="D27" s="54"/>
      <c r="E27" s="54"/>
      <c r="F27" s="53"/>
      <c r="G27" s="54">
        <f t="shared" si="1"/>
        <v>23</v>
      </c>
      <c r="H27" s="143" t="s">
        <v>99</v>
      </c>
      <c r="I27" s="60" t="s">
        <v>118</v>
      </c>
      <c r="J27" s="60" t="s">
        <v>121</v>
      </c>
      <c r="K27" s="56">
        <f t="shared" si="2"/>
        <v>1</v>
      </c>
      <c r="L27" s="53"/>
      <c r="M27" s="54">
        <f>M26+1</f>
        <v>2</v>
      </c>
      <c r="N27" s="145" t="s">
        <v>79</v>
      </c>
      <c r="O27" s="54"/>
      <c r="P27" s="98"/>
      <c r="Q27" s="56">
        <v>1</v>
      </c>
      <c r="R27" s="53"/>
    </row>
    <row r="28" spans="1:18" x14ac:dyDescent="0.25">
      <c r="A28" s="54"/>
      <c r="B28" s="26"/>
      <c r="C28" s="54"/>
      <c r="D28" s="54"/>
      <c r="E28" s="54"/>
      <c r="F28" s="53"/>
      <c r="G28" s="54">
        <f t="shared" si="1"/>
        <v>24</v>
      </c>
      <c r="H28" s="143" t="s">
        <v>416</v>
      </c>
      <c r="I28" s="60" t="s">
        <v>118</v>
      </c>
      <c r="J28" s="60" t="s">
        <v>121</v>
      </c>
      <c r="K28" s="56">
        <f t="shared" si="2"/>
        <v>1</v>
      </c>
      <c r="L28" s="53"/>
      <c r="M28" s="54">
        <f t="shared" ref="M28:M33" si="4">M27+1</f>
        <v>3</v>
      </c>
      <c r="N28" s="145" t="s">
        <v>497</v>
      </c>
      <c r="O28" s="54"/>
      <c r="P28" s="98"/>
      <c r="Q28" s="56">
        <v>1</v>
      </c>
      <c r="R28" s="53"/>
    </row>
    <row r="29" spans="1:18" x14ac:dyDescent="0.25">
      <c r="A29" s="54"/>
      <c r="B29" s="55"/>
      <c r="C29" s="54"/>
      <c r="D29" s="54"/>
      <c r="E29" s="54"/>
      <c r="F29" s="53"/>
      <c r="G29" s="54">
        <f t="shared" si="1"/>
        <v>25</v>
      </c>
      <c r="H29" s="143" t="s">
        <v>496</v>
      </c>
      <c r="I29" s="60" t="s">
        <v>118</v>
      </c>
      <c r="J29" s="60" t="s">
        <v>121</v>
      </c>
      <c r="K29" s="56">
        <f t="shared" si="2"/>
        <v>1</v>
      </c>
      <c r="L29" s="53"/>
      <c r="M29" s="54">
        <f t="shared" si="4"/>
        <v>4</v>
      </c>
      <c r="N29" s="145" t="s">
        <v>499</v>
      </c>
      <c r="O29" s="54"/>
      <c r="P29" s="98"/>
      <c r="Q29" s="56">
        <v>1</v>
      </c>
      <c r="R29" s="53"/>
    </row>
    <row r="30" spans="1:18" x14ac:dyDescent="0.25">
      <c r="A30" s="54"/>
      <c r="B30" s="97"/>
      <c r="C30" s="54"/>
      <c r="D30" s="54"/>
      <c r="E30" s="54"/>
      <c r="F30" s="53"/>
      <c r="G30" s="54">
        <f t="shared" si="1"/>
        <v>26</v>
      </c>
      <c r="H30" s="143" t="s">
        <v>240</v>
      </c>
      <c r="I30" s="60" t="s">
        <v>118</v>
      </c>
      <c r="J30" s="60" t="s">
        <v>121</v>
      </c>
      <c r="K30" s="56">
        <f t="shared" si="2"/>
        <v>1</v>
      </c>
      <c r="L30" s="53"/>
      <c r="M30" s="54">
        <f t="shared" si="4"/>
        <v>5</v>
      </c>
      <c r="N30" s="145" t="s">
        <v>501</v>
      </c>
      <c r="O30" s="54"/>
      <c r="P30" s="59"/>
      <c r="Q30" s="56">
        <v>1</v>
      </c>
      <c r="R30" s="53"/>
    </row>
    <row r="31" spans="1:18" x14ac:dyDescent="0.25">
      <c r="A31" s="54"/>
      <c r="B31" s="26"/>
      <c r="C31" s="54"/>
      <c r="D31" s="18"/>
      <c r="E31" s="18"/>
      <c r="F31" s="53"/>
      <c r="G31" s="54">
        <f t="shared" si="1"/>
        <v>27</v>
      </c>
      <c r="H31" s="143" t="s">
        <v>100</v>
      </c>
      <c r="I31" s="138" t="s">
        <v>118</v>
      </c>
      <c r="J31" s="132" t="s">
        <v>122</v>
      </c>
      <c r="K31" s="56">
        <f t="shared" si="2"/>
        <v>1</v>
      </c>
      <c r="L31" s="53"/>
      <c r="M31" s="54">
        <f t="shared" si="4"/>
        <v>6</v>
      </c>
      <c r="N31" s="145" t="s">
        <v>55</v>
      </c>
      <c r="O31" s="54"/>
      <c r="P31" s="59"/>
      <c r="Q31" s="56">
        <v>1</v>
      </c>
      <c r="R31" s="53"/>
    </row>
    <row r="32" spans="1:18" x14ac:dyDescent="0.25">
      <c r="A32" s="54"/>
      <c r="B32" s="26"/>
      <c r="C32" s="54"/>
      <c r="D32" s="18"/>
      <c r="E32" s="54"/>
      <c r="F32" s="53"/>
      <c r="G32" s="54">
        <f t="shared" si="1"/>
        <v>28</v>
      </c>
      <c r="H32" s="143" t="s">
        <v>493</v>
      </c>
      <c r="I32" s="138" t="s">
        <v>118</v>
      </c>
      <c r="J32" s="132" t="s">
        <v>122</v>
      </c>
      <c r="K32" s="56">
        <f t="shared" si="2"/>
        <v>1</v>
      </c>
      <c r="L32" s="53"/>
      <c r="M32" s="54">
        <f t="shared" si="4"/>
        <v>7</v>
      </c>
      <c r="N32" s="145" t="s">
        <v>502</v>
      </c>
      <c r="O32" s="54"/>
      <c r="P32" s="59"/>
      <c r="Q32" s="56">
        <v>1</v>
      </c>
      <c r="R32" s="53"/>
    </row>
    <row r="33" spans="1:18" x14ac:dyDescent="0.25">
      <c r="A33" s="54"/>
      <c r="B33" s="55"/>
      <c r="C33" s="54"/>
      <c r="D33" s="54"/>
      <c r="E33" s="54"/>
      <c r="F33" s="53"/>
      <c r="G33" s="54">
        <f t="shared" si="1"/>
        <v>29</v>
      </c>
      <c r="H33" s="143" t="s">
        <v>418</v>
      </c>
      <c r="I33" s="138" t="s">
        <v>118</v>
      </c>
      <c r="J33" s="138" t="s">
        <v>122</v>
      </c>
      <c r="K33" s="56">
        <f t="shared" si="2"/>
        <v>1</v>
      </c>
      <c r="L33" s="53"/>
      <c r="M33" s="54">
        <f t="shared" si="4"/>
        <v>8</v>
      </c>
      <c r="N33" s="145" t="s">
        <v>185</v>
      </c>
      <c r="O33" s="54"/>
      <c r="P33" s="59"/>
      <c r="Q33" s="56">
        <v>1</v>
      </c>
      <c r="R33" s="53"/>
    </row>
    <row r="34" spans="1:18" x14ac:dyDescent="0.25">
      <c r="A34" s="54"/>
      <c r="B34" s="55"/>
      <c r="C34" s="54"/>
      <c r="D34" s="54"/>
      <c r="E34" s="54"/>
      <c r="F34" s="53"/>
      <c r="G34" s="54">
        <f t="shared" si="1"/>
        <v>30</v>
      </c>
      <c r="H34" s="143" t="s">
        <v>98</v>
      </c>
      <c r="I34" s="138" t="s">
        <v>118</v>
      </c>
      <c r="J34" s="138" t="s">
        <v>122</v>
      </c>
      <c r="K34" s="56">
        <f t="shared" si="2"/>
        <v>1</v>
      </c>
      <c r="L34" s="53"/>
      <c r="M34" s="54"/>
      <c r="N34" s="55"/>
      <c r="O34" s="54"/>
      <c r="P34" s="59"/>
      <c r="Q34" s="56"/>
      <c r="R34" s="53"/>
    </row>
    <row r="35" spans="1:18" x14ac:dyDescent="0.25">
      <c r="A35" s="54"/>
      <c r="B35" s="55"/>
      <c r="C35" s="54"/>
      <c r="D35" s="54"/>
      <c r="E35" s="54"/>
      <c r="F35" s="53"/>
      <c r="G35" s="54">
        <f t="shared" si="1"/>
        <v>31</v>
      </c>
      <c r="H35" s="143" t="s">
        <v>181</v>
      </c>
      <c r="I35" s="138" t="s">
        <v>118</v>
      </c>
      <c r="J35" s="138" t="s">
        <v>122</v>
      </c>
      <c r="K35" s="56">
        <f t="shared" si="2"/>
        <v>1</v>
      </c>
      <c r="L35" s="53"/>
      <c r="M35" s="54"/>
      <c r="N35" s="55"/>
      <c r="O35" s="54"/>
      <c r="P35" s="59"/>
      <c r="Q35" s="56"/>
      <c r="R35" s="53"/>
    </row>
    <row r="36" spans="1:18" x14ac:dyDescent="0.25">
      <c r="A36" s="54"/>
      <c r="B36" s="55"/>
      <c r="C36" s="54"/>
      <c r="D36" s="54"/>
      <c r="E36" s="54"/>
      <c r="F36" s="53"/>
      <c r="G36" s="54">
        <f t="shared" si="1"/>
        <v>32</v>
      </c>
      <c r="H36" s="143" t="s">
        <v>419</v>
      </c>
      <c r="I36" s="138" t="s">
        <v>118</v>
      </c>
      <c r="J36" s="138" t="s">
        <v>122</v>
      </c>
      <c r="K36" s="56">
        <f t="shared" si="2"/>
        <v>1</v>
      </c>
      <c r="L36" s="53"/>
      <c r="M36" s="54"/>
      <c r="N36" s="55"/>
      <c r="O36" s="54"/>
      <c r="P36" s="59"/>
      <c r="Q36" s="56"/>
      <c r="R36" s="53"/>
    </row>
    <row r="37" spans="1:18" x14ac:dyDescent="0.25">
      <c r="A37" s="54"/>
      <c r="B37" s="55"/>
      <c r="C37" s="54"/>
      <c r="D37" s="54"/>
      <c r="E37" s="54"/>
      <c r="F37" s="53"/>
      <c r="G37" s="54">
        <f t="shared" si="1"/>
        <v>33</v>
      </c>
      <c r="H37" s="143" t="s">
        <v>183</v>
      </c>
      <c r="I37" s="138" t="s">
        <v>118</v>
      </c>
      <c r="J37" s="138" t="s">
        <v>122</v>
      </c>
      <c r="K37" s="56">
        <f t="shared" si="2"/>
        <v>1</v>
      </c>
      <c r="L37" s="53"/>
      <c r="M37" s="54"/>
      <c r="N37" s="55"/>
      <c r="O37" s="54"/>
      <c r="P37" s="59"/>
      <c r="Q37" s="56"/>
      <c r="R37" s="53"/>
    </row>
    <row r="38" spans="1:18" x14ac:dyDescent="0.25">
      <c r="A38" s="54"/>
      <c r="B38" s="55"/>
      <c r="C38" s="54"/>
      <c r="D38" s="54"/>
      <c r="E38" s="54"/>
      <c r="F38" s="53"/>
      <c r="G38" s="54">
        <f t="shared" si="1"/>
        <v>34</v>
      </c>
      <c r="H38" s="143" t="s">
        <v>420</v>
      </c>
      <c r="I38" s="138" t="s">
        <v>118</v>
      </c>
      <c r="J38" s="138" t="s">
        <v>122</v>
      </c>
      <c r="K38" s="56">
        <f t="shared" si="2"/>
        <v>1</v>
      </c>
      <c r="L38" s="53"/>
      <c r="M38" s="54"/>
      <c r="N38" s="55"/>
      <c r="O38" s="54"/>
      <c r="P38" s="59"/>
      <c r="Q38" s="56"/>
      <c r="R38" s="53"/>
    </row>
    <row r="39" spans="1:18" x14ac:dyDescent="0.25">
      <c r="A39" s="54"/>
      <c r="B39" s="55"/>
      <c r="C39" s="54"/>
      <c r="D39" s="54"/>
      <c r="E39" s="54"/>
      <c r="F39" s="53"/>
      <c r="G39" s="54">
        <f t="shared" si="1"/>
        <v>35</v>
      </c>
      <c r="H39" s="143" t="s">
        <v>421</v>
      </c>
      <c r="I39" s="138" t="s">
        <v>118</v>
      </c>
      <c r="J39" s="138" t="s">
        <v>122</v>
      </c>
      <c r="K39" s="56">
        <f t="shared" si="2"/>
        <v>1</v>
      </c>
      <c r="L39" s="53"/>
      <c r="M39" s="54"/>
      <c r="N39" s="55"/>
      <c r="O39" s="54"/>
      <c r="P39" s="59"/>
      <c r="Q39" s="56"/>
      <c r="R39" s="53"/>
    </row>
    <row r="40" spans="1:18" x14ac:dyDescent="0.25">
      <c r="A40" s="54"/>
      <c r="B40" s="55"/>
      <c r="C40" s="54"/>
      <c r="D40" s="54"/>
      <c r="E40" s="54"/>
      <c r="F40" s="53"/>
      <c r="G40" s="54">
        <f t="shared" si="1"/>
        <v>36</v>
      </c>
      <c r="H40" s="143" t="s">
        <v>422</v>
      </c>
      <c r="I40" s="138" t="s">
        <v>118</v>
      </c>
      <c r="J40" s="138" t="s">
        <v>122</v>
      </c>
      <c r="K40" s="56">
        <f t="shared" si="2"/>
        <v>1</v>
      </c>
      <c r="L40" s="53"/>
      <c r="M40" s="54"/>
      <c r="N40" s="58"/>
      <c r="O40" s="54"/>
      <c r="P40" s="59"/>
      <c r="Q40" s="56"/>
      <c r="R40" s="53"/>
    </row>
    <row r="41" spans="1:18" x14ac:dyDescent="0.25">
      <c r="A41" s="54"/>
      <c r="B41" s="55"/>
      <c r="C41" s="54"/>
      <c r="D41" s="54"/>
      <c r="E41" s="54"/>
      <c r="F41" s="53"/>
      <c r="G41" s="54">
        <f t="shared" si="1"/>
        <v>37</v>
      </c>
      <c r="H41" s="143" t="s">
        <v>38</v>
      </c>
      <c r="I41" s="60" t="s">
        <v>118</v>
      </c>
      <c r="J41" s="96" t="s">
        <v>123</v>
      </c>
      <c r="K41" s="56">
        <f t="shared" si="2"/>
        <v>1</v>
      </c>
      <c r="L41" s="53"/>
      <c r="M41" s="54"/>
      <c r="N41" s="55"/>
      <c r="O41" s="54"/>
      <c r="P41" s="59"/>
      <c r="Q41" s="56"/>
      <c r="R41" s="53"/>
    </row>
    <row r="42" spans="1:18" x14ac:dyDescent="0.25">
      <c r="A42" s="54"/>
      <c r="B42" s="55"/>
      <c r="C42" s="54"/>
      <c r="D42" s="54"/>
      <c r="E42" s="54"/>
      <c r="F42" s="53"/>
      <c r="G42" s="54">
        <f t="shared" si="1"/>
        <v>38</v>
      </c>
      <c r="H42" s="143" t="s">
        <v>231</v>
      </c>
      <c r="I42" s="60" t="s">
        <v>118</v>
      </c>
      <c r="J42" s="96" t="s">
        <v>123</v>
      </c>
      <c r="K42" s="56">
        <f>K40</f>
        <v>1</v>
      </c>
      <c r="L42" s="53"/>
      <c r="M42" s="54"/>
      <c r="N42" s="55"/>
      <c r="O42" s="54"/>
      <c r="P42" s="59"/>
      <c r="Q42" s="56"/>
      <c r="R42" s="53"/>
    </row>
    <row r="43" spans="1:18" x14ac:dyDescent="0.25">
      <c r="A43" s="54"/>
      <c r="B43" s="55"/>
      <c r="C43" s="54"/>
      <c r="D43" s="54"/>
      <c r="E43" s="54"/>
      <c r="F43" s="53"/>
      <c r="G43" s="54">
        <f t="shared" si="1"/>
        <v>39</v>
      </c>
      <c r="H43" s="143" t="s">
        <v>236</v>
      </c>
      <c r="I43" s="60" t="s">
        <v>118</v>
      </c>
      <c r="J43" s="96" t="s">
        <v>123</v>
      </c>
      <c r="K43" s="56">
        <f t="shared" si="2"/>
        <v>1</v>
      </c>
      <c r="L43" s="53"/>
      <c r="M43" s="54"/>
      <c r="N43" s="58"/>
      <c r="O43" s="54"/>
      <c r="P43" s="59"/>
      <c r="Q43" s="56"/>
      <c r="R43" s="53"/>
    </row>
    <row r="44" spans="1:18" x14ac:dyDescent="0.25">
      <c r="A44" s="54"/>
      <c r="B44" s="55"/>
      <c r="C44" s="54"/>
      <c r="D44" s="54"/>
      <c r="E44" s="54"/>
      <c r="F44" s="53"/>
      <c r="G44" s="54">
        <f t="shared" si="1"/>
        <v>40</v>
      </c>
      <c r="H44" s="143" t="s">
        <v>423</v>
      </c>
      <c r="I44" s="60" t="s">
        <v>118</v>
      </c>
      <c r="J44" s="60" t="s">
        <v>123</v>
      </c>
      <c r="K44" s="56">
        <f t="shared" si="2"/>
        <v>1</v>
      </c>
      <c r="L44" s="53"/>
      <c r="M44" s="54"/>
      <c r="N44" s="55"/>
      <c r="O44" s="54"/>
      <c r="P44" s="59"/>
      <c r="Q44" s="56"/>
      <c r="R44" s="53"/>
    </row>
    <row r="45" spans="1:18" x14ac:dyDescent="0.25">
      <c r="A45" s="54"/>
      <c r="B45" s="55"/>
      <c r="C45" s="54"/>
      <c r="D45" s="54"/>
      <c r="E45" s="54"/>
      <c r="F45" s="53"/>
      <c r="G45" s="54">
        <f t="shared" si="1"/>
        <v>41</v>
      </c>
      <c r="H45" s="143" t="s">
        <v>94</v>
      </c>
      <c r="I45" s="60" t="s">
        <v>118</v>
      </c>
      <c r="J45" s="60" t="s">
        <v>123</v>
      </c>
      <c r="K45" s="56">
        <f t="shared" si="2"/>
        <v>1</v>
      </c>
      <c r="L45" s="53"/>
      <c r="M45" s="54"/>
      <c r="N45" s="55"/>
      <c r="O45" s="54"/>
      <c r="P45" s="59"/>
      <c r="Q45" s="56"/>
      <c r="R45" s="53"/>
    </row>
    <row r="46" spans="1:18" x14ac:dyDescent="0.25">
      <c r="A46" s="54"/>
      <c r="B46" s="55"/>
      <c r="C46" s="54"/>
      <c r="D46" s="54"/>
      <c r="E46" s="54"/>
      <c r="F46" s="53"/>
      <c r="G46" s="54">
        <f t="shared" si="1"/>
        <v>42</v>
      </c>
      <c r="H46" s="143" t="s">
        <v>424</v>
      </c>
      <c r="I46" s="60" t="s">
        <v>118</v>
      </c>
      <c r="J46" s="60" t="s">
        <v>123</v>
      </c>
      <c r="K46" s="56">
        <v>1</v>
      </c>
      <c r="L46" s="53"/>
      <c r="M46" s="54"/>
      <c r="N46" s="55"/>
      <c r="O46" s="54"/>
      <c r="P46" s="59"/>
      <c r="Q46" s="56"/>
      <c r="R46" s="53"/>
    </row>
    <row r="47" spans="1:18" x14ac:dyDescent="0.25">
      <c r="A47" s="54"/>
      <c r="B47" s="55"/>
      <c r="C47" s="54"/>
      <c r="D47" s="54"/>
      <c r="E47" s="54"/>
      <c r="F47" s="53"/>
      <c r="G47" s="54">
        <f t="shared" si="1"/>
        <v>43</v>
      </c>
      <c r="H47" s="143" t="s">
        <v>200</v>
      </c>
      <c r="I47" s="60" t="s">
        <v>118</v>
      </c>
      <c r="J47" s="60" t="s">
        <v>123</v>
      </c>
      <c r="K47" s="56">
        <v>1</v>
      </c>
      <c r="L47" s="53"/>
      <c r="M47" s="54"/>
      <c r="N47" s="55"/>
      <c r="O47" s="54"/>
      <c r="P47" s="59"/>
      <c r="Q47" s="56"/>
      <c r="R47" s="53"/>
    </row>
    <row r="48" spans="1:18" x14ac:dyDescent="0.25">
      <c r="A48" s="54"/>
      <c r="B48" s="55"/>
      <c r="C48" s="54"/>
      <c r="D48" s="54"/>
      <c r="E48" s="54"/>
      <c r="F48" s="53"/>
      <c r="G48" s="54">
        <f t="shared" si="1"/>
        <v>44</v>
      </c>
      <c r="H48" s="143" t="s">
        <v>425</v>
      </c>
      <c r="I48" s="60" t="s">
        <v>118</v>
      </c>
      <c r="J48" s="60" t="s">
        <v>123</v>
      </c>
      <c r="K48" s="56">
        <f t="shared" si="2"/>
        <v>1</v>
      </c>
      <c r="L48" s="53"/>
      <c r="M48" s="54"/>
      <c r="N48" s="58"/>
      <c r="O48" s="54"/>
      <c r="P48" s="59"/>
      <c r="Q48" s="56"/>
      <c r="R48" s="53"/>
    </row>
    <row r="49" spans="1:18" x14ac:dyDescent="0.25">
      <c r="A49" s="54"/>
      <c r="B49" s="55"/>
      <c r="C49" s="54"/>
      <c r="D49" s="54"/>
      <c r="E49" s="54"/>
      <c r="F49" s="53"/>
      <c r="G49" s="54">
        <f t="shared" si="1"/>
        <v>45</v>
      </c>
      <c r="H49" s="143" t="s">
        <v>232</v>
      </c>
      <c r="I49" s="60" t="s">
        <v>118</v>
      </c>
      <c r="J49" s="60" t="s">
        <v>123</v>
      </c>
      <c r="K49" s="56">
        <f t="shared" si="2"/>
        <v>1</v>
      </c>
      <c r="L49" s="53"/>
      <c r="M49" s="54"/>
      <c r="N49" s="58"/>
      <c r="O49" s="54"/>
      <c r="P49" s="59"/>
      <c r="Q49" s="56"/>
      <c r="R49" s="53"/>
    </row>
    <row r="50" spans="1:18" x14ac:dyDescent="0.25">
      <c r="A50" s="54"/>
      <c r="B50" s="55"/>
      <c r="C50" s="54"/>
      <c r="D50" s="54"/>
      <c r="E50" s="54"/>
      <c r="F50" s="53"/>
      <c r="G50" s="54">
        <f t="shared" si="1"/>
        <v>46</v>
      </c>
      <c r="H50" s="143" t="s">
        <v>426</v>
      </c>
      <c r="I50" s="60" t="s">
        <v>118</v>
      </c>
      <c r="J50" s="60" t="s">
        <v>123</v>
      </c>
      <c r="K50" s="56">
        <f t="shared" si="2"/>
        <v>1</v>
      </c>
      <c r="L50" s="53"/>
      <c r="M50" s="54"/>
      <c r="N50" s="58"/>
      <c r="O50" s="54"/>
      <c r="P50" s="59"/>
      <c r="Q50" s="56"/>
      <c r="R50" s="53"/>
    </row>
    <row r="51" spans="1:18" x14ac:dyDescent="0.25">
      <c r="F51" s="53"/>
      <c r="G51" s="54">
        <f t="shared" si="1"/>
        <v>47</v>
      </c>
      <c r="H51" s="143" t="s">
        <v>427</v>
      </c>
      <c r="I51" s="138" t="s">
        <v>118</v>
      </c>
      <c r="J51" s="132" t="s">
        <v>124</v>
      </c>
      <c r="K51" s="56">
        <v>1</v>
      </c>
      <c r="L51" s="53"/>
      <c r="M51" s="54"/>
      <c r="N51" s="58"/>
      <c r="O51" s="54"/>
      <c r="P51" s="59"/>
      <c r="Q51" s="56"/>
      <c r="R51" s="53"/>
    </row>
    <row r="52" spans="1:18" x14ac:dyDescent="0.25">
      <c r="F52" s="53"/>
      <c r="G52" s="54">
        <f t="shared" si="1"/>
        <v>48</v>
      </c>
      <c r="H52" s="143" t="s">
        <v>92</v>
      </c>
      <c r="I52" s="138" t="s">
        <v>118</v>
      </c>
      <c r="J52" s="132" t="s">
        <v>124</v>
      </c>
      <c r="K52" s="56">
        <f t="shared" si="2"/>
        <v>1</v>
      </c>
      <c r="L52" s="53"/>
      <c r="M52" s="54"/>
      <c r="N52" s="58"/>
      <c r="O52" s="54"/>
      <c r="P52" s="59"/>
      <c r="Q52" s="56"/>
      <c r="R52" s="53"/>
    </row>
    <row r="53" spans="1:18" x14ac:dyDescent="0.25">
      <c r="F53" s="53"/>
      <c r="G53" s="54">
        <f t="shared" si="1"/>
        <v>49</v>
      </c>
      <c r="H53" s="143" t="s">
        <v>35</v>
      </c>
      <c r="I53" s="138" t="s">
        <v>118</v>
      </c>
      <c r="J53" s="138" t="s">
        <v>124</v>
      </c>
      <c r="K53" s="56">
        <f t="shared" si="2"/>
        <v>1</v>
      </c>
      <c r="L53" s="53"/>
      <c r="M53" s="54"/>
      <c r="N53" s="55"/>
      <c r="O53" s="54"/>
      <c r="P53" s="59"/>
      <c r="Q53" s="56"/>
      <c r="R53" s="53"/>
    </row>
    <row r="54" spans="1:18" x14ac:dyDescent="0.25">
      <c r="F54" s="53"/>
      <c r="G54" s="54">
        <f t="shared" si="1"/>
        <v>50</v>
      </c>
      <c r="H54" s="143" t="s">
        <v>91</v>
      </c>
      <c r="I54" s="138" t="s">
        <v>118</v>
      </c>
      <c r="J54" s="138" t="s">
        <v>124</v>
      </c>
      <c r="K54" s="56">
        <f t="shared" si="2"/>
        <v>1</v>
      </c>
      <c r="L54" s="53"/>
      <c r="M54" s="54"/>
      <c r="N54" s="55"/>
      <c r="O54" s="54"/>
      <c r="P54" s="56"/>
      <c r="Q54" s="56"/>
      <c r="R54" s="53"/>
    </row>
    <row r="55" spans="1:18" x14ac:dyDescent="0.25">
      <c r="F55" s="53"/>
      <c r="G55" s="54">
        <f t="shared" si="1"/>
        <v>51</v>
      </c>
      <c r="H55" s="143" t="s">
        <v>233</v>
      </c>
      <c r="I55" s="138" t="s">
        <v>118</v>
      </c>
      <c r="J55" s="138" t="s">
        <v>124</v>
      </c>
      <c r="K55" s="56">
        <f t="shared" si="2"/>
        <v>1</v>
      </c>
      <c r="L55" s="53"/>
      <c r="M55" s="54"/>
      <c r="N55" s="55"/>
      <c r="O55" s="54"/>
      <c r="P55" s="56"/>
      <c r="Q55" s="56"/>
      <c r="R55" s="53"/>
    </row>
    <row r="56" spans="1:18" x14ac:dyDescent="0.25">
      <c r="F56" s="53"/>
      <c r="G56" s="54">
        <f t="shared" si="1"/>
        <v>52</v>
      </c>
      <c r="H56" s="143" t="s">
        <v>179</v>
      </c>
      <c r="I56" s="138" t="s">
        <v>118</v>
      </c>
      <c r="J56" s="138" t="s">
        <v>124</v>
      </c>
      <c r="K56" s="56">
        <f t="shared" si="2"/>
        <v>1</v>
      </c>
      <c r="L56" s="53"/>
      <c r="M56" s="54"/>
      <c r="N56" s="55"/>
      <c r="O56" s="54"/>
      <c r="P56" s="56"/>
      <c r="Q56" s="56"/>
      <c r="R56" s="53"/>
    </row>
    <row r="57" spans="1:18" x14ac:dyDescent="0.25">
      <c r="F57" s="53"/>
      <c r="G57" s="54">
        <f t="shared" si="1"/>
        <v>53</v>
      </c>
      <c r="H57" s="143" t="s">
        <v>428</v>
      </c>
      <c r="I57" s="138" t="s">
        <v>118</v>
      </c>
      <c r="J57" s="138" t="s">
        <v>124</v>
      </c>
      <c r="K57" s="56">
        <f t="shared" si="2"/>
        <v>1</v>
      </c>
      <c r="L57" s="53"/>
      <c r="M57" s="54"/>
      <c r="N57" s="55"/>
      <c r="O57" s="54"/>
      <c r="P57" s="56"/>
      <c r="Q57" s="56"/>
      <c r="R57" s="53"/>
    </row>
    <row r="58" spans="1:18" x14ac:dyDescent="0.25">
      <c r="F58" s="53"/>
      <c r="G58" s="54">
        <f t="shared" si="1"/>
        <v>54</v>
      </c>
      <c r="H58" s="143" t="s">
        <v>95</v>
      </c>
      <c r="I58" s="138" t="s">
        <v>118</v>
      </c>
      <c r="J58" s="138" t="s">
        <v>124</v>
      </c>
      <c r="K58" s="56">
        <f t="shared" si="2"/>
        <v>1</v>
      </c>
      <c r="L58" s="53"/>
      <c r="M58" s="54"/>
      <c r="N58" s="55"/>
      <c r="O58" s="54"/>
      <c r="P58" s="56"/>
      <c r="Q58" s="56"/>
      <c r="R58" s="53"/>
    </row>
    <row r="59" spans="1:18" x14ac:dyDescent="0.25">
      <c r="F59" s="53"/>
      <c r="G59" s="54">
        <f t="shared" si="1"/>
        <v>55</v>
      </c>
      <c r="H59" s="143" t="s">
        <v>436</v>
      </c>
      <c r="I59" s="60" t="s">
        <v>118</v>
      </c>
      <c r="J59" s="96" t="s">
        <v>125</v>
      </c>
      <c r="K59" s="56">
        <f t="shared" si="2"/>
        <v>1</v>
      </c>
      <c r="L59" s="53"/>
      <c r="M59" s="54"/>
      <c r="N59" s="55"/>
      <c r="O59" s="54"/>
      <c r="P59" s="56"/>
      <c r="Q59" s="56"/>
      <c r="R59" s="53"/>
    </row>
    <row r="60" spans="1:18" x14ac:dyDescent="0.25">
      <c r="F60" s="53"/>
      <c r="G60" s="54">
        <f t="shared" si="1"/>
        <v>56</v>
      </c>
      <c r="H60" s="143" t="s">
        <v>234</v>
      </c>
      <c r="I60" s="60" t="s">
        <v>118</v>
      </c>
      <c r="J60" s="96" t="s">
        <v>125</v>
      </c>
      <c r="K60" s="56">
        <f t="shared" si="2"/>
        <v>1</v>
      </c>
      <c r="L60" s="53"/>
      <c r="M60" s="54"/>
      <c r="N60" s="58"/>
      <c r="O60" s="54"/>
      <c r="P60" s="56"/>
      <c r="Q60" s="56"/>
      <c r="R60" s="53"/>
    </row>
    <row r="61" spans="1:18" x14ac:dyDescent="0.25">
      <c r="F61" s="53"/>
      <c r="G61" s="54">
        <f t="shared" si="1"/>
        <v>57</v>
      </c>
      <c r="H61" s="143" t="s">
        <v>437</v>
      </c>
      <c r="I61" s="60" t="s">
        <v>118</v>
      </c>
      <c r="J61" s="96" t="s">
        <v>125</v>
      </c>
      <c r="K61" s="56">
        <f t="shared" si="2"/>
        <v>1</v>
      </c>
      <c r="L61" s="53"/>
      <c r="M61" s="54"/>
      <c r="N61" s="58"/>
      <c r="O61" s="54"/>
      <c r="P61" s="56"/>
      <c r="Q61" s="56"/>
      <c r="R61" s="53"/>
    </row>
    <row r="62" spans="1:18" x14ac:dyDescent="0.25">
      <c r="F62" s="53"/>
      <c r="G62" s="54">
        <f t="shared" si="1"/>
        <v>58</v>
      </c>
      <c r="H62" s="143" t="s">
        <v>235</v>
      </c>
      <c r="I62" s="60" t="s">
        <v>118</v>
      </c>
      <c r="J62" s="60" t="s">
        <v>125</v>
      </c>
      <c r="K62" s="56">
        <v>1</v>
      </c>
      <c r="L62" s="53"/>
      <c r="M62" s="54"/>
      <c r="N62" s="58"/>
      <c r="O62" s="54"/>
      <c r="P62" s="56"/>
      <c r="Q62" s="56"/>
      <c r="R62" s="53"/>
    </row>
    <row r="63" spans="1:18" x14ac:dyDescent="0.25">
      <c r="F63" s="53"/>
      <c r="G63" s="54">
        <f t="shared" si="1"/>
        <v>59</v>
      </c>
      <c r="H63" s="143" t="s">
        <v>438</v>
      </c>
      <c r="I63" s="60" t="s">
        <v>118</v>
      </c>
      <c r="J63" s="60" t="s">
        <v>125</v>
      </c>
      <c r="K63" s="56">
        <f t="shared" si="2"/>
        <v>1</v>
      </c>
      <c r="L63" s="53"/>
      <c r="M63" s="54"/>
      <c r="N63" s="58"/>
      <c r="O63" s="54"/>
      <c r="P63" s="56"/>
      <c r="Q63" s="56"/>
      <c r="R63" s="53"/>
    </row>
    <row r="64" spans="1:18" x14ac:dyDescent="0.25">
      <c r="F64" s="53"/>
      <c r="G64" s="54">
        <f t="shared" si="1"/>
        <v>60</v>
      </c>
      <c r="H64" s="143" t="s">
        <v>88</v>
      </c>
      <c r="I64" s="60" t="s">
        <v>118</v>
      </c>
      <c r="J64" s="60" t="s">
        <v>125</v>
      </c>
      <c r="K64" s="56">
        <f t="shared" si="2"/>
        <v>1</v>
      </c>
      <c r="L64" s="53"/>
      <c r="M64" s="54"/>
      <c r="N64" s="58"/>
      <c r="O64" s="54"/>
      <c r="P64" s="54"/>
      <c r="Q64" s="54"/>
      <c r="R64" s="53"/>
    </row>
    <row r="65" spans="1:18" x14ac:dyDescent="0.25">
      <c r="F65" s="53"/>
      <c r="G65" s="54">
        <f t="shared" si="1"/>
        <v>61</v>
      </c>
      <c r="H65" s="143" t="s">
        <v>440</v>
      </c>
      <c r="I65" s="60" t="s">
        <v>118</v>
      </c>
      <c r="J65" s="60" t="s">
        <v>125</v>
      </c>
      <c r="K65" s="56">
        <f t="shared" si="2"/>
        <v>1</v>
      </c>
      <c r="L65" s="53"/>
      <c r="M65" s="54"/>
      <c r="N65" s="55"/>
      <c r="O65" s="54"/>
      <c r="P65" s="54"/>
      <c r="Q65" s="54"/>
      <c r="R65" s="53"/>
    </row>
    <row r="66" spans="1:18" x14ac:dyDescent="0.25">
      <c r="F66" s="53"/>
      <c r="G66" s="54">
        <f t="shared" si="1"/>
        <v>62</v>
      </c>
      <c r="H66" s="143" t="s">
        <v>86</v>
      </c>
      <c r="I66" s="138" t="s">
        <v>118</v>
      </c>
      <c r="J66" s="132" t="s">
        <v>126</v>
      </c>
      <c r="K66" s="56">
        <v>1</v>
      </c>
      <c r="L66" s="53"/>
      <c r="M66" s="54"/>
      <c r="N66" s="55"/>
      <c r="O66" s="54"/>
      <c r="P66" s="54"/>
      <c r="Q66" s="54"/>
      <c r="R66" s="53"/>
    </row>
    <row r="67" spans="1:18" x14ac:dyDescent="0.25">
      <c r="F67" s="53"/>
      <c r="G67" s="54">
        <f t="shared" si="1"/>
        <v>63</v>
      </c>
      <c r="H67" s="143" t="s">
        <v>184</v>
      </c>
      <c r="I67" s="138" t="s">
        <v>118</v>
      </c>
      <c r="J67" s="132" t="s">
        <v>126</v>
      </c>
      <c r="K67" s="56">
        <f t="shared" ref="K67" si="5">K66</f>
        <v>1</v>
      </c>
      <c r="L67" s="53"/>
      <c r="M67" s="54"/>
      <c r="N67" s="55"/>
      <c r="O67" s="54"/>
      <c r="P67" s="54"/>
      <c r="Q67" s="54"/>
      <c r="R67" s="53"/>
    </row>
    <row r="68" spans="1:18" x14ac:dyDescent="0.25">
      <c r="F68" s="53"/>
      <c r="G68" s="54">
        <f t="shared" si="1"/>
        <v>64</v>
      </c>
      <c r="H68" s="143" t="s">
        <v>89</v>
      </c>
      <c r="I68" s="138" t="s">
        <v>118</v>
      </c>
      <c r="J68" s="132" t="s">
        <v>126</v>
      </c>
      <c r="K68" s="56">
        <v>1</v>
      </c>
      <c r="L68" s="53"/>
      <c r="M68" s="54"/>
      <c r="N68" s="55"/>
      <c r="O68" s="54"/>
      <c r="P68" s="54"/>
      <c r="Q68" s="54"/>
      <c r="R68" s="53"/>
    </row>
    <row r="69" spans="1:18" x14ac:dyDescent="0.25">
      <c r="F69" s="53"/>
      <c r="G69" s="54">
        <f t="shared" si="1"/>
        <v>65</v>
      </c>
      <c r="H69" s="143" t="s">
        <v>73</v>
      </c>
      <c r="I69" s="138" t="s">
        <v>118</v>
      </c>
      <c r="J69" s="132" t="s">
        <v>126</v>
      </c>
      <c r="K69" s="56">
        <f t="shared" ref="K69:K72" si="6">K68</f>
        <v>1</v>
      </c>
      <c r="L69" s="53"/>
      <c r="M69" s="54"/>
      <c r="N69" s="55"/>
      <c r="O69" s="54"/>
      <c r="P69" s="54"/>
      <c r="Q69" s="54"/>
      <c r="R69" s="53"/>
    </row>
    <row r="70" spans="1:18" x14ac:dyDescent="0.25">
      <c r="F70" s="53"/>
      <c r="G70" s="54">
        <f t="shared" si="1"/>
        <v>66</v>
      </c>
      <c r="H70" s="143" t="s">
        <v>85</v>
      </c>
      <c r="I70" s="138" t="s">
        <v>118</v>
      </c>
      <c r="J70" s="132" t="s">
        <v>126</v>
      </c>
      <c r="K70" s="56">
        <f t="shared" si="6"/>
        <v>1</v>
      </c>
      <c r="L70" s="53"/>
      <c r="M70" s="54"/>
      <c r="N70" s="55"/>
      <c r="O70" s="54"/>
      <c r="P70" s="54"/>
      <c r="Q70" s="54"/>
      <c r="R70" s="53"/>
    </row>
    <row r="71" spans="1:18" x14ac:dyDescent="0.25">
      <c r="F71" s="53"/>
      <c r="G71" s="54">
        <f t="shared" ref="G71:G72" si="7">G70+1</f>
        <v>67</v>
      </c>
      <c r="H71" s="143" t="s">
        <v>239</v>
      </c>
      <c r="I71" s="138" t="s">
        <v>118</v>
      </c>
      <c r="J71" s="132" t="s">
        <v>126</v>
      </c>
      <c r="K71" s="56">
        <f t="shared" si="6"/>
        <v>1</v>
      </c>
      <c r="L71" s="53"/>
      <c r="M71" s="54"/>
      <c r="N71" s="55"/>
      <c r="O71" s="54"/>
      <c r="P71" s="54"/>
      <c r="Q71" s="54"/>
      <c r="R71" s="53"/>
    </row>
    <row r="72" spans="1:18" x14ac:dyDescent="0.25">
      <c r="F72" s="53"/>
      <c r="G72" s="54">
        <f t="shared" si="7"/>
        <v>68</v>
      </c>
      <c r="H72" s="143" t="s">
        <v>186</v>
      </c>
      <c r="I72" s="138" t="s">
        <v>118</v>
      </c>
      <c r="J72" s="132" t="s">
        <v>126</v>
      </c>
      <c r="K72" s="56">
        <f t="shared" si="6"/>
        <v>1</v>
      </c>
      <c r="L72" s="53"/>
      <c r="M72" s="54"/>
      <c r="N72" s="55"/>
      <c r="O72" s="54"/>
      <c r="P72" s="54"/>
      <c r="Q72" s="54"/>
      <c r="R72" s="53"/>
    </row>
    <row r="73" spans="1:18" x14ac:dyDescent="0.25">
      <c r="F73" s="53"/>
      <c r="G73" s="61"/>
      <c r="H73" s="26"/>
      <c r="I73" s="61"/>
      <c r="J73" s="23"/>
      <c r="K73" s="141"/>
      <c r="L73" s="53"/>
      <c r="M73" s="54"/>
      <c r="N73" s="55"/>
      <c r="O73" s="54"/>
      <c r="P73" s="54"/>
      <c r="Q73" s="54"/>
      <c r="R73" s="53"/>
    </row>
    <row r="74" spans="1:18" x14ac:dyDescent="0.25">
      <c r="F74" s="53"/>
      <c r="G74" s="61"/>
      <c r="H74" s="26"/>
      <c r="I74" s="61"/>
      <c r="J74" s="23"/>
      <c r="K74" s="141"/>
      <c r="L74" s="53"/>
      <c r="M74" s="54"/>
      <c r="N74" s="55"/>
      <c r="O74" s="54"/>
      <c r="P74" s="54"/>
      <c r="Q74" s="54"/>
      <c r="R74" s="53"/>
    </row>
    <row r="75" spans="1:18" x14ac:dyDescent="0.25">
      <c r="F75" s="53"/>
      <c r="G75" s="61"/>
      <c r="H75" s="26"/>
      <c r="I75" s="61"/>
      <c r="J75" s="23"/>
      <c r="K75" s="141"/>
      <c r="L75" s="53"/>
      <c r="M75" s="54"/>
      <c r="N75" s="55"/>
      <c r="O75" s="54"/>
      <c r="P75" s="54"/>
      <c r="Q75" s="54"/>
      <c r="R75" s="53"/>
    </row>
    <row r="76" spans="1:18" x14ac:dyDescent="0.25">
      <c r="F76" s="53"/>
      <c r="G76" s="61"/>
      <c r="H76" s="26"/>
      <c r="I76" s="61"/>
      <c r="J76" s="23"/>
      <c r="K76" s="141"/>
      <c r="L76" s="53"/>
      <c r="M76" s="54"/>
      <c r="N76" s="55"/>
      <c r="O76" s="54"/>
      <c r="P76" s="54"/>
      <c r="Q76" s="54"/>
      <c r="R76" s="53"/>
    </row>
    <row r="77" spans="1:18" ht="15.75" thickBot="1" x14ac:dyDescent="0.3">
      <c r="F77" s="53"/>
      <c r="G77" s="61"/>
      <c r="H77" s="26"/>
      <c r="I77" s="61"/>
      <c r="J77" s="23"/>
      <c r="K77" s="141"/>
      <c r="L77" s="53"/>
      <c r="M77" s="54"/>
      <c r="N77" s="55"/>
      <c r="O77" s="54"/>
      <c r="P77" s="54"/>
      <c r="Q77" s="54"/>
      <c r="R77" s="53"/>
    </row>
    <row r="78" spans="1:18" ht="20.25" thickBot="1" x14ac:dyDescent="0.35">
      <c r="A78" s="53"/>
      <c r="B78" s="53"/>
      <c r="C78" s="53"/>
      <c r="D78" s="53"/>
      <c r="E78" s="62">
        <f>SUM(E5:E77)</f>
        <v>11</v>
      </c>
      <c r="F78" s="53"/>
      <c r="G78" s="53"/>
      <c r="H78" s="63"/>
      <c r="I78" s="64"/>
      <c r="J78" s="53"/>
      <c r="K78" s="65">
        <f>SUM(K5:K77)</f>
        <v>68</v>
      </c>
      <c r="L78" s="66"/>
      <c r="M78" s="66"/>
      <c r="N78" s="66"/>
      <c r="O78" s="66"/>
      <c r="P78" s="66"/>
      <c r="Q78" s="65">
        <f>SUM(Q5:Q77)</f>
        <v>21</v>
      </c>
      <c r="R78" s="53"/>
    </row>
    <row r="79" spans="1:18" ht="20.25" thickBot="1" x14ac:dyDescent="0.35">
      <c r="H79" s="67"/>
      <c r="I79" s="68"/>
    </row>
    <row r="80" spans="1:18" ht="27" thickBot="1" x14ac:dyDescent="0.45">
      <c r="B80" s="182" t="s">
        <v>504</v>
      </c>
      <c r="C80" s="182"/>
      <c r="D80" s="182"/>
      <c r="E80" s="182"/>
      <c r="F80" s="182"/>
      <c r="G80" s="182"/>
      <c r="H80" s="182"/>
      <c r="I80" s="68"/>
      <c r="J80" s="183">
        <f>E78+K78+Q78</f>
        <v>100</v>
      </c>
      <c r="K80" s="184"/>
      <c r="L80" s="184"/>
      <c r="M80" s="185"/>
      <c r="Q80" s="69">
        <f>J80/12</f>
        <v>8.3333333333333339</v>
      </c>
    </row>
    <row r="81" spans="2:14" ht="26.25" x14ac:dyDescent="0.4">
      <c r="B81" s="70"/>
      <c r="C81" s="71" t="s">
        <v>208</v>
      </c>
      <c r="D81" s="180">
        <v>1</v>
      </c>
      <c r="E81" s="180"/>
      <c r="F81" s="180"/>
      <c r="G81" s="180"/>
      <c r="H81" s="72" t="s">
        <v>209</v>
      </c>
      <c r="I81" s="72" t="s">
        <v>210</v>
      </c>
      <c r="J81" s="181">
        <v>12</v>
      </c>
      <c r="K81" s="181"/>
      <c r="L81" s="181"/>
      <c r="M81" s="73" t="s">
        <v>211</v>
      </c>
      <c r="N81" s="126">
        <f>J81*D81</f>
        <v>12</v>
      </c>
    </row>
    <row r="82" spans="2:14" ht="27" thickBot="1" x14ac:dyDescent="0.45">
      <c r="C82" s="54"/>
      <c r="D82" s="180">
        <v>8</v>
      </c>
      <c r="E82" s="180"/>
      <c r="F82" s="180"/>
      <c r="G82" s="180"/>
      <c r="H82" s="75" t="s">
        <v>209</v>
      </c>
      <c r="I82" s="75" t="s">
        <v>210</v>
      </c>
      <c r="J82" s="180">
        <v>11</v>
      </c>
      <c r="K82" s="180"/>
      <c r="L82" s="180"/>
      <c r="M82" s="73" t="s">
        <v>211</v>
      </c>
      <c r="N82" s="126">
        <f>J82*D82</f>
        <v>88</v>
      </c>
    </row>
    <row r="83" spans="2:14" ht="27" thickBot="1" x14ac:dyDescent="0.45">
      <c r="H83" s="73"/>
      <c r="I83" s="73"/>
      <c r="J83" s="73"/>
      <c r="K83" s="73"/>
      <c r="L83" s="73"/>
      <c r="M83" s="73"/>
      <c r="N83" s="76">
        <f>N81+N82</f>
        <v>100</v>
      </c>
    </row>
    <row r="85" spans="2:14" ht="18.75" x14ac:dyDescent="0.3">
      <c r="B85" s="77"/>
    </row>
    <row r="86" spans="2:14" ht="18.75" x14ac:dyDescent="0.3">
      <c r="B86" s="78"/>
    </row>
  </sheetData>
  <mergeCells count="10">
    <mergeCell ref="D81:G81"/>
    <mergeCell ref="J81:L81"/>
    <mergeCell ref="D82:G82"/>
    <mergeCell ref="J82:L82"/>
    <mergeCell ref="A1:R1"/>
    <mergeCell ref="A2:L2"/>
    <mergeCell ref="A4:E4"/>
    <mergeCell ref="G4:Q4"/>
    <mergeCell ref="B80:H80"/>
    <mergeCell ref="J80:M80"/>
  </mergeCells>
  <pageMargins left="0" right="0" top="0" bottom="0" header="0.31496062992125984" footer="0.31496062992125984"/>
  <pageSetup paperSize="8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DIVISION 1</vt:lpstr>
      <vt:lpstr>DIVISION  2</vt:lpstr>
      <vt:lpstr>DIVISION  3</vt:lpstr>
      <vt:lpstr>DIVISION  4</vt:lpstr>
      <vt:lpstr>EQUIPES D4 SAISON N+1</vt:lpstr>
      <vt:lpstr>DIVISION 5</vt:lpstr>
      <vt:lpstr>EQUIPES D5 SAISON N+1 COMPARAT </vt:lpstr>
      <vt:lpstr>EQUIPES D5 SAISON N+1 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2018-07-20T13:17:09Z</dcterms:modified>
</cp:coreProperties>
</file>